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Questa_cartella_di_lavoro"/>
  <mc:AlternateContent xmlns:mc="http://schemas.openxmlformats.org/markup-compatibility/2006">
    <mc:Choice Requires="x15">
      <x15ac:absPath xmlns:x15ac="http://schemas.microsoft.com/office/spreadsheetml/2010/11/ac" url="X:\DC Ambiente Energia\Servizio difesa suolo\TS\Tiziana D'ALESIO\DC AMB - Servizio Difesa del suolo\Doc2024\Bando Comuni 2024\"/>
    </mc:Choice>
  </mc:AlternateContent>
  <xr:revisionPtr revIDLastSave="0" documentId="13_ncr:1_{624AC15E-E70F-4B18-8231-A0DE748E8EBF}" xr6:coauthVersionLast="47" xr6:coauthVersionMax="47" xr10:uidLastSave="{00000000-0000-0000-0000-000000000000}"/>
  <bookViews>
    <workbookView xWindow="20370" yWindow="-120" windowWidth="29040" windowHeight="15840" xr2:uid="{00000000-000D-0000-FFFF-FFFF00000000}"/>
  </bookViews>
  <sheets>
    <sheet name="Scheda intervento" sheetId="1" r:id="rId1"/>
    <sheet name="DatiRiga" sheetId="4" state="hidden" r:id="rId2"/>
    <sheet name="Foglio1" sheetId="3" state="hidden" r:id="rId3"/>
    <sheet name="codice ISTAT Comuni" sheetId="2" state="hidden" r:id="rId4"/>
  </sheets>
  <definedNames>
    <definedName name="_FilterDatabase" localSheetId="3" hidden="1">'codice ISTAT Comuni'!$A$1:$Y$216</definedName>
    <definedName name="_FilterDatabase" localSheetId="0" hidden="1">'Scheda intervento'!$A$70:$B$77</definedName>
    <definedName name="_GoBack" localSheetId="0">'Scheda intervento'!$B$24</definedName>
    <definedName name="Print_Area" localSheetId="0">'Scheda intervento'!$A$1:$F$106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4" l="1"/>
  <c r="E11" i="4"/>
  <c r="D11" i="4"/>
  <c r="C11" i="4"/>
  <c r="B11" i="4"/>
  <c r="G7" i="4"/>
  <c r="F7" i="4"/>
  <c r="E7" i="4"/>
  <c r="D7" i="4"/>
  <c r="C7" i="4"/>
  <c r="B7" i="4"/>
  <c r="AC2" i="4" l="1"/>
  <c r="AB2" i="4"/>
  <c r="AA2" i="4"/>
  <c r="B80" i="1" l="1"/>
  <c r="B79" i="1"/>
  <c r="B78" i="1"/>
  <c r="C15" i="1" l="1"/>
  <c r="G42" i="1" l="1"/>
  <c r="G40" i="1"/>
  <c r="G32" i="1"/>
  <c r="G28" i="1"/>
  <c r="D22" i="3" l="1"/>
  <c r="D17" i="3"/>
  <c r="D13" i="3"/>
  <c r="D8" i="3"/>
  <c r="D1" i="3" s="1"/>
  <c r="Y3" i="2" l="1"/>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 i="2"/>
  <c r="D82" i="1"/>
  <c r="Y2" i="4"/>
  <c r="W2" i="4"/>
  <c r="V2" i="4"/>
  <c r="U2" i="4"/>
  <c r="S2" i="4"/>
  <c r="Q2" i="4"/>
  <c r="P2" i="4"/>
  <c r="O2" i="4"/>
  <c r="N2" i="4"/>
  <c r="M2" i="4"/>
  <c r="L2" i="4"/>
  <c r="K2" i="4"/>
  <c r="J2" i="4"/>
  <c r="E2" i="4"/>
  <c r="B2" i="4"/>
  <c r="F2" i="4"/>
  <c r="G2" i="4"/>
  <c r="H2" i="4"/>
  <c r="I2" i="4"/>
  <c r="X2" i="4" l="1"/>
  <c r="B76" i="1"/>
  <c r="B73" i="1" l="1"/>
  <c r="R2" i="4"/>
  <c r="Z2" i="4" l="1"/>
  <c r="T2" i="4" l="1"/>
  <c r="D2" i="4" l="1"/>
  <c r="AD2" i="4"/>
  <c r="G83" i="1"/>
  <c r="B71" i="1"/>
  <c r="B77" i="1" l="1"/>
  <c r="B75" i="1"/>
  <c r="AF2" i="4" l="1"/>
  <c r="B74" i="1"/>
  <c r="B72" i="1" l="1"/>
  <c r="AE2" i="4" s="1"/>
  <c r="AG2" i="4" s="1"/>
  <c r="C2" i="4" s="1"/>
</calcChain>
</file>

<file path=xl/sharedStrings.xml><?xml version="1.0" encoding="utf-8"?>
<sst xmlns="http://schemas.openxmlformats.org/spreadsheetml/2006/main" count="3642" uniqueCount="991">
  <si>
    <t>Servizio difesa del suolo</t>
  </si>
  <si>
    <t>PEC: ambiente@certregione.fvg.it</t>
  </si>
  <si>
    <t>chiede</t>
  </si>
  <si>
    <r>
      <t>Elenco allegati</t>
    </r>
    <r>
      <rPr>
        <sz val="10"/>
        <color theme="1"/>
        <rFont val="DecimaWE Rg"/>
      </rPr>
      <t>:</t>
    </r>
  </si>
  <si>
    <t>dichiara</t>
  </si>
  <si>
    <r>
      <t>Categoria dell’intervento</t>
    </r>
    <r>
      <rPr>
        <sz val="10"/>
        <color theme="1"/>
        <rFont val="DecimaWE Rg"/>
      </rPr>
      <t>:</t>
    </r>
  </si>
  <si>
    <r>
      <t>Cantierabilità</t>
    </r>
    <r>
      <rPr>
        <sz val="10"/>
        <color theme="1"/>
        <rFont val="DecimaWE Rg"/>
      </rPr>
      <t>:</t>
    </r>
  </si>
  <si>
    <t>Data</t>
  </si>
  <si>
    <t>Titolo dell’intervento:</t>
  </si>
  <si>
    <t>Finalità dell’intervento:</t>
  </si>
  <si>
    <r>
      <t>Importo del finanziamento richiesto:</t>
    </r>
    <r>
      <rPr>
        <sz val="10"/>
        <color theme="1"/>
        <rFont val="DecimaWE Rg"/>
      </rPr>
      <t/>
    </r>
  </si>
  <si>
    <t>- che l’intervento è</t>
  </si>
  <si>
    <t>- che l’intervento risulta ubicato in</t>
  </si>
  <si>
    <t>- che l’intervento è di immediata cantierabilità in quanto</t>
  </si>
  <si>
    <t>Regione Autonoma Friuli Venezia Giulia</t>
  </si>
  <si>
    <t>Il sottoscritto</t>
  </si>
  <si>
    <t>Sindaco del Comune di</t>
  </si>
  <si>
    <r>
      <t>tavola/e n.</t>
    </r>
    <r>
      <rPr>
        <sz val="10"/>
        <color rgb="FF7F7F7F"/>
        <rFont val="DecimaWE Rg"/>
      </rPr>
      <t/>
    </r>
  </si>
  <si>
    <t>l’assegnazione del finanziamento per il seguente intervento di cui fornisce i dati necessari all’istruttoria:</t>
  </si>
  <si>
    <t>corografia generale con evidenziata la zona di intervento in scala</t>
  </si>
  <si>
    <t>planimetria di dettaglio con evidenziata la zona di intervento in scala</t>
  </si>
  <si>
    <t>a protezione di</t>
  </si>
  <si>
    <t>(firmato digitalmente)</t>
  </si>
  <si>
    <t>Codice Regione</t>
  </si>
  <si>
    <t>Codice dell'Unità territoriale sovracomunale 
(valida a fini statistici)</t>
  </si>
  <si>
    <t>Codice Provincia (Storico)(1)</t>
  </si>
  <si>
    <t>Progressivo del Comune (2)</t>
  </si>
  <si>
    <t>Codice Comune formato alfanumerico</t>
  </si>
  <si>
    <t>Denominazione (Italiana e straniera)</t>
  </si>
  <si>
    <t>Denominazione in italiano</t>
  </si>
  <si>
    <t>Denominazione altra lingua</t>
  </si>
  <si>
    <t>Codice Ripartizione Geografica</t>
  </si>
  <si>
    <t>Ripartizione geografica</t>
  </si>
  <si>
    <t>Denominazione regione</t>
  </si>
  <si>
    <t>Denominazione dell'Unità territoriale sovracomunale 
(valida a fini statistici)</t>
  </si>
  <si>
    <t>Flag Comune capoluogo di provincia/città metropolitana/libero consorzio</t>
  </si>
  <si>
    <t>Sigla automobilistica</t>
  </si>
  <si>
    <t>Codice Comune formato numerico</t>
  </si>
  <si>
    <t>Codice Comune numerico con 110 province (dal 2010 al 2016)</t>
  </si>
  <si>
    <t>Codice Comune numerico con 107 province (dal 2006 al 2009)</t>
  </si>
  <si>
    <t>Codice Comune numerico con 103 province (dal 1995 al 2005)</t>
  </si>
  <si>
    <t>Codice Catastale del comune</t>
  </si>
  <si>
    <t>Popolazione legale 2011 (09/10/2011)</t>
  </si>
  <si>
    <t>NUTS1</t>
  </si>
  <si>
    <t xml:space="preserve">NUTS2(3) </t>
  </si>
  <si>
    <t>NUTS3</t>
  </si>
  <si>
    <t>06</t>
  </si>
  <si>
    <t>030</t>
  </si>
  <si>
    <t>001</t>
  </si>
  <si>
    <t>030001</t>
  </si>
  <si>
    <t>Aiello del Friuli</t>
  </si>
  <si>
    <t>Nord-est</t>
  </si>
  <si>
    <t>Friuli-Venezia Giulia</t>
  </si>
  <si>
    <t>Udine</t>
  </si>
  <si>
    <t>UD</t>
  </si>
  <si>
    <t>A103</t>
  </si>
  <si>
    <t>ITH</t>
  </si>
  <si>
    <t>ITH4</t>
  </si>
  <si>
    <t>ITH42</t>
  </si>
  <si>
    <t>002</t>
  </si>
  <si>
    <t>030002</t>
  </si>
  <si>
    <t>Amaro</t>
  </si>
  <si>
    <t>A254</t>
  </si>
  <si>
    <t>003</t>
  </si>
  <si>
    <t>030003</t>
  </si>
  <si>
    <t>Ampezzo</t>
  </si>
  <si>
    <t>A267</t>
  </si>
  <si>
    <t>004</t>
  </si>
  <si>
    <t>030004</t>
  </si>
  <si>
    <t>Aquileia</t>
  </si>
  <si>
    <t>A346</t>
  </si>
  <si>
    <t>005</t>
  </si>
  <si>
    <t>030005</t>
  </si>
  <si>
    <t>Arta Terme</t>
  </si>
  <si>
    <t>A447</t>
  </si>
  <si>
    <t>006</t>
  </si>
  <si>
    <t>030006</t>
  </si>
  <si>
    <t>Artegna</t>
  </si>
  <si>
    <t>A448</t>
  </si>
  <si>
    <t>007</t>
  </si>
  <si>
    <t>030007</t>
  </si>
  <si>
    <t>Attimis</t>
  </si>
  <si>
    <t>A491</t>
  </si>
  <si>
    <t>008</t>
  </si>
  <si>
    <t>030008</t>
  </si>
  <si>
    <t>Bagnaria Arsa</t>
  </si>
  <si>
    <t>A553</t>
  </si>
  <si>
    <t>009</t>
  </si>
  <si>
    <t>030009</t>
  </si>
  <si>
    <t>Basiliano</t>
  </si>
  <si>
    <t>A700</t>
  </si>
  <si>
    <t>010</t>
  </si>
  <si>
    <t>030010</t>
  </si>
  <si>
    <t>Bertiolo</t>
  </si>
  <si>
    <t>A810</t>
  </si>
  <si>
    <t>011</t>
  </si>
  <si>
    <t>030011</t>
  </si>
  <si>
    <t>Bicinicco</t>
  </si>
  <si>
    <t>A855</t>
  </si>
  <si>
    <t>012</t>
  </si>
  <si>
    <t>030012</t>
  </si>
  <si>
    <t>Bordano</t>
  </si>
  <si>
    <t>A983</t>
  </si>
  <si>
    <t>013</t>
  </si>
  <si>
    <t>030013</t>
  </si>
  <si>
    <t>Buja</t>
  </si>
  <si>
    <t>B259</t>
  </si>
  <si>
    <t>014</t>
  </si>
  <si>
    <t>030014</t>
  </si>
  <si>
    <t>Buttrio</t>
  </si>
  <si>
    <t>B309</t>
  </si>
  <si>
    <t>015</t>
  </si>
  <si>
    <t>030015</t>
  </si>
  <si>
    <t>Camino al Tagliamento</t>
  </si>
  <si>
    <t>B483</t>
  </si>
  <si>
    <t>016</t>
  </si>
  <si>
    <t>030016</t>
  </si>
  <si>
    <t>Campoformido</t>
  </si>
  <si>
    <t>B536</t>
  </si>
  <si>
    <t>018</t>
  </si>
  <si>
    <t>030018</t>
  </si>
  <si>
    <t>Carlino</t>
  </si>
  <si>
    <t>B788</t>
  </si>
  <si>
    <t>019</t>
  </si>
  <si>
    <t>030019</t>
  </si>
  <si>
    <t>Cassacco</t>
  </si>
  <si>
    <t>B994</t>
  </si>
  <si>
    <t>020</t>
  </si>
  <si>
    <t>030020</t>
  </si>
  <si>
    <t>Castions di Strada</t>
  </si>
  <si>
    <t>C327</t>
  </si>
  <si>
    <t>021</t>
  </si>
  <si>
    <t>030021</t>
  </si>
  <si>
    <t>Cavazzo Carnico</t>
  </si>
  <si>
    <t>C389</t>
  </si>
  <si>
    <t>022</t>
  </si>
  <si>
    <t>030022</t>
  </si>
  <si>
    <t>Cercivento</t>
  </si>
  <si>
    <t>C494</t>
  </si>
  <si>
    <t>023</t>
  </si>
  <si>
    <t>030023</t>
  </si>
  <si>
    <t>Cervignano del Friuli</t>
  </si>
  <si>
    <t>C556</t>
  </si>
  <si>
    <t>024</t>
  </si>
  <si>
    <t>030024</t>
  </si>
  <si>
    <t>Chiopris-Viscone</t>
  </si>
  <si>
    <t>C641</t>
  </si>
  <si>
    <t>025</t>
  </si>
  <si>
    <t>030025</t>
  </si>
  <si>
    <t>Chiusaforte</t>
  </si>
  <si>
    <t>C656</t>
  </si>
  <si>
    <t>026</t>
  </si>
  <si>
    <t>030026</t>
  </si>
  <si>
    <t>Cividale del Friuli</t>
  </si>
  <si>
    <t>C758</t>
  </si>
  <si>
    <t>027</t>
  </si>
  <si>
    <t>030027</t>
  </si>
  <si>
    <t>Codroipo</t>
  </si>
  <si>
    <t>C817</t>
  </si>
  <si>
    <t>028</t>
  </si>
  <si>
    <t>030028</t>
  </si>
  <si>
    <t>Colloredo di Monte Albano</t>
  </si>
  <si>
    <t>C885</t>
  </si>
  <si>
    <t>029</t>
  </si>
  <si>
    <t>030029</t>
  </si>
  <si>
    <t>Comeglians</t>
  </si>
  <si>
    <t>C918</t>
  </si>
  <si>
    <t>030030</t>
  </si>
  <si>
    <t>Corno di Rosazzo</t>
  </si>
  <si>
    <t>D027</t>
  </si>
  <si>
    <t>031</t>
  </si>
  <si>
    <t>030031</t>
  </si>
  <si>
    <t>Coseano</t>
  </si>
  <si>
    <t>D085</t>
  </si>
  <si>
    <t>032</t>
  </si>
  <si>
    <t>030032</t>
  </si>
  <si>
    <t>Dignano</t>
  </si>
  <si>
    <t>D300</t>
  </si>
  <si>
    <t>033</t>
  </si>
  <si>
    <t>030033</t>
  </si>
  <si>
    <t>Dogna</t>
  </si>
  <si>
    <t>D316</t>
  </si>
  <si>
    <t>034</t>
  </si>
  <si>
    <t>030034</t>
  </si>
  <si>
    <t>Drenchia</t>
  </si>
  <si>
    <t>D366</t>
  </si>
  <si>
    <t>035</t>
  </si>
  <si>
    <t>030035</t>
  </si>
  <si>
    <t>Enemonzo</t>
  </si>
  <si>
    <t>D408</t>
  </si>
  <si>
    <t>036</t>
  </si>
  <si>
    <t>030036</t>
  </si>
  <si>
    <t>Faedis</t>
  </si>
  <si>
    <t>D455</t>
  </si>
  <si>
    <t>037</t>
  </si>
  <si>
    <t>030037</t>
  </si>
  <si>
    <t>Fagagna</t>
  </si>
  <si>
    <t>D461</t>
  </si>
  <si>
    <t>039</t>
  </si>
  <si>
    <t>030039</t>
  </si>
  <si>
    <t>Flaibano</t>
  </si>
  <si>
    <t>D630</t>
  </si>
  <si>
    <t>040</t>
  </si>
  <si>
    <t>030040</t>
  </si>
  <si>
    <t>Forni Avoltri</t>
  </si>
  <si>
    <t>D718</t>
  </si>
  <si>
    <t>041</t>
  </si>
  <si>
    <t>030041</t>
  </si>
  <si>
    <t>Forni di Sopra</t>
  </si>
  <si>
    <t>D719</t>
  </si>
  <si>
    <t>042</t>
  </si>
  <si>
    <t>030042</t>
  </si>
  <si>
    <t>Forni di Sotto</t>
  </si>
  <si>
    <t>D720</t>
  </si>
  <si>
    <t>043</t>
  </si>
  <si>
    <t>030043</t>
  </si>
  <si>
    <t>Gemona del Friuli</t>
  </si>
  <si>
    <t>D962</t>
  </si>
  <si>
    <t>044</t>
  </si>
  <si>
    <t>030044</t>
  </si>
  <si>
    <t>Gonars</t>
  </si>
  <si>
    <t>E083</t>
  </si>
  <si>
    <t>045</t>
  </si>
  <si>
    <t>030045</t>
  </si>
  <si>
    <t>Grimacco</t>
  </si>
  <si>
    <t>E179</t>
  </si>
  <si>
    <t>046</t>
  </si>
  <si>
    <t>030046</t>
  </si>
  <si>
    <t>Latisana</t>
  </si>
  <si>
    <t>E473</t>
  </si>
  <si>
    <t>047</t>
  </si>
  <si>
    <t>030047</t>
  </si>
  <si>
    <t>Lauco</t>
  </si>
  <si>
    <t>E476</t>
  </si>
  <si>
    <t>048</t>
  </si>
  <si>
    <t>030048</t>
  </si>
  <si>
    <t>Lestizza</t>
  </si>
  <si>
    <t>E553</t>
  </si>
  <si>
    <t>049</t>
  </si>
  <si>
    <t>030049</t>
  </si>
  <si>
    <t>Lignano Sabbiadoro</t>
  </si>
  <si>
    <t>E584</t>
  </si>
  <si>
    <t>051</t>
  </si>
  <si>
    <t>030051</t>
  </si>
  <si>
    <t>Lusevera</t>
  </si>
  <si>
    <t>E760</t>
  </si>
  <si>
    <t>052</t>
  </si>
  <si>
    <t>030052</t>
  </si>
  <si>
    <t>Magnano in Riviera</t>
  </si>
  <si>
    <t>E820</t>
  </si>
  <si>
    <t>053</t>
  </si>
  <si>
    <t>030053</t>
  </si>
  <si>
    <t>Majano</t>
  </si>
  <si>
    <t>E833</t>
  </si>
  <si>
    <t>054</t>
  </si>
  <si>
    <t>030054</t>
  </si>
  <si>
    <t>Malborghetto Valbruna</t>
  </si>
  <si>
    <t>E847</t>
  </si>
  <si>
    <t>055</t>
  </si>
  <si>
    <t>030055</t>
  </si>
  <si>
    <t>Manzano</t>
  </si>
  <si>
    <t>E899</t>
  </si>
  <si>
    <t>056</t>
  </si>
  <si>
    <t>030056</t>
  </si>
  <si>
    <t>Marano Lagunare</t>
  </si>
  <si>
    <t>E910</t>
  </si>
  <si>
    <t>057</t>
  </si>
  <si>
    <t>030057</t>
  </si>
  <si>
    <t>Martignacco</t>
  </si>
  <si>
    <t>E982</t>
  </si>
  <si>
    <t>058</t>
  </si>
  <si>
    <t>030058</t>
  </si>
  <si>
    <t>Mereto di Tomba</t>
  </si>
  <si>
    <t>F144</t>
  </si>
  <si>
    <t>059</t>
  </si>
  <si>
    <t>030059</t>
  </si>
  <si>
    <t>Moggio Udinese</t>
  </si>
  <si>
    <t>F266</t>
  </si>
  <si>
    <t>060</t>
  </si>
  <si>
    <t>030060</t>
  </si>
  <si>
    <t>Moimacco</t>
  </si>
  <si>
    <t>F275</t>
  </si>
  <si>
    <t>061</t>
  </si>
  <si>
    <t>030061</t>
  </si>
  <si>
    <t>Montenars</t>
  </si>
  <si>
    <t>F574</t>
  </si>
  <si>
    <t>062</t>
  </si>
  <si>
    <t>030062</t>
  </si>
  <si>
    <t>Mortegliano</t>
  </si>
  <si>
    <t>F756</t>
  </si>
  <si>
    <t>063</t>
  </si>
  <si>
    <t>030063</t>
  </si>
  <si>
    <t>Moruzzo</t>
  </si>
  <si>
    <t>F760</t>
  </si>
  <si>
    <t>064</t>
  </si>
  <si>
    <t>030064</t>
  </si>
  <si>
    <t>Muzzana del Turgnano</t>
  </si>
  <si>
    <t>F832</t>
  </si>
  <si>
    <t>065</t>
  </si>
  <si>
    <t>030065</t>
  </si>
  <si>
    <t>Nimis</t>
  </si>
  <si>
    <t>F898</t>
  </si>
  <si>
    <t>066</t>
  </si>
  <si>
    <t>030066</t>
  </si>
  <si>
    <t>Osoppo</t>
  </si>
  <si>
    <t>G163</t>
  </si>
  <si>
    <t>067</t>
  </si>
  <si>
    <t>030067</t>
  </si>
  <si>
    <t>Ovaro</t>
  </si>
  <si>
    <t>G198</t>
  </si>
  <si>
    <t>068</t>
  </si>
  <si>
    <t>030068</t>
  </si>
  <si>
    <t>Pagnacco</t>
  </si>
  <si>
    <t>G238</t>
  </si>
  <si>
    <t>069</t>
  </si>
  <si>
    <t>030069</t>
  </si>
  <si>
    <t>Palazzolo dello Stella</t>
  </si>
  <si>
    <t>G268</t>
  </si>
  <si>
    <t>070</t>
  </si>
  <si>
    <t>030070</t>
  </si>
  <si>
    <t>Palmanova</t>
  </si>
  <si>
    <t>G284</t>
  </si>
  <si>
    <t>071</t>
  </si>
  <si>
    <t>030071</t>
  </si>
  <si>
    <t>Paluzza</t>
  </si>
  <si>
    <t>G300</t>
  </si>
  <si>
    <t>072</t>
  </si>
  <si>
    <t>030072</t>
  </si>
  <si>
    <t>Pasian di Prato</t>
  </si>
  <si>
    <t>G352</t>
  </si>
  <si>
    <t>073</t>
  </si>
  <si>
    <t>030073</t>
  </si>
  <si>
    <t>Paularo</t>
  </si>
  <si>
    <t>G381</t>
  </si>
  <si>
    <t>074</t>
  </si>
  <si>
    <t>030074</t>
  </si>
  <si>
    <t>Pavia di Udine</t>
  </si>
  <si>
    <t>G389</t>
  </si>
  <si>
    <t>075</t>
  </si>
  <si>
    <t>030075</t>
  </si>
  <si>
    <t>Pocenia</t>
  </si>
  <si>
    <t>G743</t>
  </si>
  <si>
    <t>076</t>
  </si>
  <si>
    <t>030076</t>
  </si>
  <si>
    <t>Pontebba</t>
  </si>
  <si>
    <t>G831</t>
  </si>
  <si>
    <t>077</t>
  </si>
  <si>
    <t>030077</t>
  </si>
  <si>
    <t>Porpetto</t>
  </si>
  <si>
    <t>G891</t>
  </si>
  <si>
    <t>078</t>
  </si>
  <si>
    <t>030078</t>
  </si>
  <si>
    <t>Povoletto</t>
  </si>
  <si>
    <t>G949</t>
  </si>
  <si>
    <t>079</t>
  </si>
  <si>
    <t>030079</t>
  </si>
  <si>
    <t>Pozzuolo del Friuli</t>
  </si>
  <si>
    <t>G966</t>
  </si>
  <si>
    <t>080</t>
  </si>
  <si>
    <t>030080</t>
  </si>
  <si>
    <t>Pradamano</t>
  </si>
  <si>
    <t>G969</t>
  </si>
  <si>
    <t>081</t>
  </si>
  <si>
    <t>030081</t>
  </si>
  <si>
    <t>Prato Carnico</t>
  </si>
  <si>
    <t>H002</t>
  </si>
  <si>
    <t>082</t>
  </si>
  <si>
    <t>030082</t>
  </si>
  <si>
    <t>Precenicco</t>
  </si>
  <si>
    <t>H014</t>
  </si>
  <si>
    <t>083</t>
  </si>
  <si>
    <t>030083</t>
  </si>
  <si>
    <t>Premariacco</t>
  </si>
  <si>
    <t>H029</t>
  </si>
  <si>
    <t>084</t>
  </si>
  <si>
    <t>030084</t>
  </si>
  <si>
    <t>Preone</t>
  </si>
  <si>
    <t>H038</t>
  </si>
  <si>
    <t>085</t>
  </si>
  <si>
    <t>030085</t>
  </si>
  <si>
    <t>Prepotto</t>
  </si>
  <si>
    <t>H040</t>
  </si>
  <si>
    <t>086</t>
  </si>
  <si>
    <t>030086</t>
  </si>
  <si>
    <t>Pulfero</t>
  </si>
  <si>
    <t>H089</t>
  </si>
  <si>
    <t>087</t>
  </si>
  <si>
    <t>030087</t>
  </si>
  <si>
    <t>Ragogna</t>
  </si>
  <si>
    <t>H161</t>
  </si>
  <si>
    <t>088</t>
  </si>
  <si>
    <t>030088</t>
  </si>
  <si>
    <t>Ravascletto</t>
  </si>
  <si>
    <t>H196</t>
  </si>
  <si>
    <t>089</t>
  </si>
  <si>
    <t>030089</t>
  </si>
  <si>
    <t>Raveo</t>
  </si>
  <si>
    <t>H200</t>
  </si>
  <si>
    <t>090</t>
  </si>
  <si>
    <t>030090</t>
  </si>
  <si>
    <t>Reana del Rojale</t>
  </si>
  <si>
    <t>H206</t>
  </si>
  <si>
    <t>091</t>
  </si>
  <si>
    <t>030091</t>
  </si>
  <si>
    <t>Remanzacco</t>
  </si>
  <si>
    <t>H229</t>
  </si>
  <si>
    <t>092</t>
  </si>
  <si>
    <t>030092</t>
  </si>
  <si>
    <t>Resia</t>
  </si>
  <si>
    <t>H242</t>
  </si>
  <si>
    <t>093</t>
  </si>
  <si>
    <t>030093</t>
  </si>
  <si>
    <t>Resiutta</t>
  </si>
  <si>
    <t>H244</t>
  </si>
  <si>
    <t>094</t>
  </si>
  <si>
    <t>030094</t>
  </si>
  <si>
    <t>Rigolato</t>
  </si>
  <si>
    <t>H289</t>
  </si>
  <si>
    <t>095</t>
  </si>
  <si>
    <t>030095</t>
  </si>
  <si>
    <t>Rive d'Arcano</t>
  </si>
  <si>
    <t>H347</t>
  </si>
  <si>
    <t>097</t>
  </si>
  <si>
    <t>030097</t>
  </si>
  <si>
    <t>Ronchis</t>
  </si>
  <si>
    <t>H533</t>
  </si>
  <si>
    <t>098</t>
  </si>
  <si>
    <t>030098</t>
  </si>
  <si>
    <t>Ruda</t>
  </si>
  <si>
    <t>H629</t>
  </si>
  <si>
    <t>099</t>
  </si>
  <si>
    <t>030099</t>
  </si>
  <si>
    <t>San Daniele del Friuli</t>
  </si>
  <si>
    <t>H816</t>
  </si>
  <si>
    <t>100</t>
  </si>
  <si>
    <t>030100</t>
  </si>
  <si>
    <t>San Giorgio di Nogaro</t>
  </si>
  <si>
    <t>H895</t>
  </si>
  <si>
    <t>101</t>
  </si>
  <si>
    <t>030101</t>
  </si>
  <si>
    <t>San Giovanni al Natisone</t>
  </si>
  <si>
    <t>H906</t>
  </si>
  <si>
    <t>102</t>
  </si>
  <si>
    <t>030102</t>
  </si>
  <si>
    <t>San Leonardo</t>
  </si>
  <si>
    <t>H951</t>
  </si>
  <si>
    <t>103</t>
  </si>
  <si>
    <t>030103</t>
  </si>
  <si>
    <t>San Pietro al Natisone</t>
  </si>
  <si>
    <t>I092</t>
  </si>
  <si>
    <t>104</t>
  </si>
  <si>
    <t>030104</t>
  </si>
  <si>
    <t>Santa Maria la Longa</t>
  </si>
  <si>
    <t>I248</t>
  </si>
  <si>
    <t>105</t>
  </si>
  <si>
    <t>030105</t>
  </si>
  <si>
    <t>San Vito al Torre</t>
  </si>
  <si>
    <t>I404</t>
  </si>
  <si>
    <t>106</t>
  </si>
  <si>
    <t>030106</t>
  </si>
  <si>
    <t>San Vito di Fagagna</t>
  </si>
  <si>
    <t>I405</t>
  </si>
  <si>
    <t>107</t>
  </si>
  <si>
    <t>030107</t>
  </si>
  <si>
    <t>Sauris</t>
  </si>
  <si>
    <t>I464</t>
  </si>
  <si>
    <t>108</t>
  </si>
  <si>
    <t>030108</t>
  </si>
  <si>
    <t>Savogna</t>
  </si>
  <si>
    <t>I478</t>
  </si>
  <si>
    <t>109</t>
  </si>
  <si>
    <t>030109</t>
  </si>
  <si>
    <t>Sedegliano</t>
  </si>
  <si>
    <t>I562</t>
  </si>
  <si>
    <t>110</t>
  </si>
  <si>
    <t>030110</t>
  </si>
  <si>
    <t>Socchieve</t>
  </si>
  <si>
    <t>I777</t>
  </si>
  <si>
    <t>111</t>
  </si>
  <si>
    <t>030111</t>
  </si>
  <si>
    <t>Stregna</t>
  </si>
  <si>
    <t>I974</t>
  </si>
  <si>
    <t>112</t>
  </si>
  <si>
    <t>030112</t>
  </si>
  <si>
    <t>Sutrio</t>
  </si>
  <si>
    <t>L018</t>
  </si>
  <si>
    <t>113</t>
  </si>
  <si>
    <t>030113</t>
  </si>
  <si>
    <t>Taipana</t>
  </si>
  <si>
    <t>G736</t>
  </si>
  <si>
    <t>114</t>
  </si>
  <si>
    <t>030114</t>
  </si>
  <si>
    <t>Talmassons</t>
  </si>
  <si>
    <t>L039</t>
  </si>
  <si>
    <t>116</t>
  </si>
  <si>
    <t>030116</t>
  </si>
  <si>
    <t>Tarcento</t>
  </si>
  <si>
    <t>L050</t>
  </si>
  <si>
    <t>117</t>
  </si>
  <si>
    <t>030117</t>
  </si>
  <si>
    <t>Tarvisio</t>
  </si>
  <si>
    <t>L057</t>
  </si>
  <si>
    <t>118</t>
  </si>
  <si>
    <t>030118</t>
  </si>
  <si>
    <t>Tavagnacco</t>
  </si>
  <si>
    <t>L065</t>
  </si>
  <si>
    <t>120</t>
  </si>
  <si>
    <t>030120</t>
  </si>
  <si>
    <t>Terzo d'Aquileia</t>
  </si>
  <si>
    <t>L144</t>
  </si>
  <si>
    <t>121</t>
  </si>
  <si>
    <t>030121</t>
  </si>
  <si>
    <t>Tolmezzo</t>
  </si>
  <si>
    <t>L195</t>
  </si>
  <si>
    <t>122</t>
  </si>
  <si>
    <t>030122</t>
  </si>
  <si>
    <t>Torreano</t>
  </si>
  <si>
    <t>L246</t>
  </si>
  <si>
    <t>123</t>
  </si>
  <si>
    <t>030123</t>
  </si>
  <si>
    <t>Torviscosa</t>
  </si>
  <si>
    <t>L309</t>
  </si>
  <si>
    <t>124</t>
  </si>
  <si>
    <t>030124</t>
  </si>
  <si>
    <t>Trasaghis</t>
  </si>
  <si>
    <t>L335</t>
  </si>
  <si>
    <t>126</t>
  </si>
  <si>
    <t>030126</t>
  </si>
  <si>
    <t>Treppo Grande</t>
  </si>
  <si>
    <t>L382</t>
  </si>
  <si>
    <t>127</t>
  </si>
  <si>
    <t>030127</t>
  </si>
  <si>
    <t>Tricesimo</t>
  </si>
  <si>
    <t>L421</t>
  </si>
  <si>
    <t>128</t>
  </si>
  <si>
    <t>030128</t>
  </si>
  <si>
    <t>Trivignano Udinese</t>
  </si>
  <si>
    <t>L438</t>
  </si>
  <si>
    <t>129</t>
  </si>
  <si>
    <t>030129</t>
  </si>
  <si>
    <t>L483</t>
  </si>
  <si>
    <t>130</t>
  </si>
  <si>
    <t>030130</t>
  </si>
  <si>
    <t>Varmo</t>
  </si>
  <si>
    <t>L686</t>
  </si>
  <si>
    <t>131</t>
  </si>
  <si>
    <t>030131</t>
  </si>
  <si>
    <t>Venzone</t>
  </si>
  <si>
    <t>L743</t>
  </si>
  <si>
    <t>132</t>
  </si>
  <si>
    <t>030132</t>
  </si>
  <si>
    <t>Verzegnis</t>
  </si>
  <si>
    <t>L801</t>
  </si>
  <si>
    <t>133</t>
  </si>
  <si>
    <t>030133</t>
  </si>
  <si>
    <t>Villa Santina</t>
  </si>
  <si>
    <t>L909</t>
  </si>
  <si>
    <t>135</t>
  </si>
  <si>
    <t>030135</t>
  </si>
  <si>
    <t>Visco</t>
  </si>
  <si>
    <t>M073</t>
  </si>
  <si>
    <t>136</t>
  </si>
  <si>
    <t>030136</t>
  </si>
  <si>
    <t>Zuglio</t>
  </si>
  <si>
    <t>M200</t>
  </si>
  <si>
    <t>137</t>
  </si>
  <si>
    <t>030137</t>
  </si>
  <si>
    <t>Forgaria nel Friuli</t>
  </si>
  <si>
    <t>D700</t>
  </si>
  <si>
    <t>138</t>
  </si>
  <si>
    <t>030138</t>
  </si>
  <si>
    <t>Campolongo Tapogliano</t>
  </si>
  <si>
    <t>M311</t>
  </si>
  <si>
    <t>188</t>
  </si>
  <si>
    <t>030188</t>
  </si>
  <si>
    <t>Rivignano Teor</t>
  </si>
  <si>
    <t>M317</t>
  </si>
  <si>
    <t>189</t>
  </si>
  <si>
    <t>030189</t>
  </si>
  <si>
    <t>Sappada</t>
  </si>
  <si>
    <t>I421</t>
  </si>
  <si>
    <t>190</t>
  </si>
  <si>
    <t>030190</t>
  </si>
  <si>
    <t>Fiumicello Villa Vicentina</t>
  </si>
  <si>
    <t>M400</t>
  </si>
  <si>
    <t>191</t>
  </si>
  <si>
    <t>030191</t>
  </si>
  <si>
    <t>Treppo Ligosullo</t>
  </si>
  <si>
    <t>M399</t>
  </si>
  <si>
    <t>031001</t>
  </si>
  <si>
    <t>Capriva del Friuli</t>
  </si>
  <si>
    <t>Gorizia</t>
  </si>
  <si>
    <t>GO</t>
  </si>
  <si>
    <t>B712</t>
  </si>
  <si>
    <t>ITH43</t>
  </si>
  <si>
    <t>031002</t>
  </si>
  <si>
    <t>Cormons</t>
  </si>
  <si>
    <t>D014</t>
  </si>
  <si>
    <t>031003</t>
  </si>
  <si>
    <t>Doberdò del Lago-Doberdob</t>
  </si>
  <si>
    <t>Doberdò del Lago</t>
  </si>
  <si>
    <t>Doberdob</t>
  </si>
  <si>
    <t>D312</t>
  </si>
  <si>
    <t>031004</t>
  </si>
  <si>
    <t>Dolegna del Collio</t>
  </si>
  <si>
    <t>D321</t>
  </si>
  <si>
    <t>031005</t>
  </si>
  <si>
    <t>Farra d'Isonzo</t>
  </si>
  <si>
    <t>D504</t>
  </si>
  <si>
    <t>031006</t>
  </si>
  <si>
    <t>Fogliano Redipuglia</t>
  </si>
  <si>
    <t>D645</t>
  </si>
  <si>
    <t>031007</t>
  </si>
  <si>
    <t>E098</t>
  </si>
  <si>
    <t>031008</t>
  </si>
  <si>
    <t>Gradisca d'Isonzo</t>
  </si>
  <si>
    <t>E124</t>
  </si>
  <si>
    <t>031009</t>
  </si>
  <si>
    <t>Grado</t>
  </si>
  <si>
    <t>E125</t>
  </si>
  <si>
    <t>031010</t>
  </si>
  <si>
    <t>Mariano del Friuli</t>
  </si>
  <si>
    <t>E952</t>
  </si>
  <si>
    <t>031011</t>
  </si>
  <si>
    <t>Medea</t>
  </si>
  <si>
    <t>F081</t>
  </si>
  <si>
    <t>031012</t>
  </si>
  <si>
    <t>Monfalcone</t>
  </si>
  <si>
    <t>F356</t>
  </si>
  <si>
    <t>031013</t>
  </si>
  <si>
    <t>Moraro</t>
  </si>
  <si>
    <t>F710</t>
  </si>
  <si>
    <t>031014</t>
  </si>
  <si>
    <t>Mossa</t>
  </si>
  <si>
    <t>F767</t>
  </si>
  <si>
    <t>031015</t>
  </si>
  <si>
    <t>Romans d'Isonzo</t>
  </si>
  <si>
    <t>H514</t>
  </si>
  <si>
    <t>031016</t>
  </si>
  <si>
    <t>Ronchi dei Legionari</t>
  </si>
  <si>
    <t>H531</t>
  </si>
  <si>
    <t>017</t>
  </si>
  <si>
    <t>031017</t>
  </si>
  <si>
    <t>Sagrado</t>
  </si>
  <si>
    <t>H665</t>
  </si>
  <si>
    <t>031018</t>
  </si>
  <si>
    <t>San Canzian d'Isonzo</t>
  </si>
  <si>
    <t>H787</t>
  </si>
  <si>
    <t>031019</t>
  </si>
  <si>
    <t>San Floriano del Collio-Števerjan</t>
  </si>
  <si>
    <t>San Floriano del Collio</t>
  </si>
  <si>
    <t>Števerjan</t>
  </si>
  <si>
    <t>H845</t>
  </si>
  <si>
    <t>031020</t>
  </si>
  <si>
    <t>San Lorenzo Isontino</t>
  </si>
  <si>
    <t>H964</t>
  </si>
  <si>
    <t>031021</t>
  </si>
  <si>
    <t>San Pier d'Isonzo</t>
  </si>
  <si>
    <t>I082</t>
  </si>
  <si>
    <t>031022</t>
  </si>
  <si>
    <t>Savogna d'Isonzo-Sovodnje ob Soči</t>
  </si>
  <si>
    <t>Savogna d'Isonzo</t>
  </si>
  <si>
    <t>Sovodnje ob Soči</t>
  </si>
  <si>
    <t>I479</t>
  </si>
  <si>
    <t>031023</t>
  </si>
  <si>
    <t>Staranzano</t>
  </si>
  <si>
    <t>I939</t>
  </si>
  <si>
    <t>031024</t>
  </si>
  <si>
    <t>Turriaco</t>
  </si>
  <si>
    <t>L474</t>
  </si>
  <si>
    <t>031025</t>
  </si>
  <si>
    <t>Villesse</t>
  </si>
  <si>
    <t>M043</t>
  </si>
  <si>
    <t>032001</t>
  </si>
  <si>
    <t>Duino Aurisina-Devin Nabrežina</t>
  </si>
  <si>
    <t>Duino Aurisina</t>
  </si>
  <si>
    <t>Devin Nabrežina</t>
  </si>
  <si>
    <t>Trieste</t>
  </si>
  <si>
    <t>TS</t>
  </si>
  <si>
    <t>D383</t>
  </si>
  <si>
    <t>ITH44</t>
  </si>
  <si>
    <t>032002</t>
  </si>
  <si>
    <t>Monrupino-Repentabor</t>
  </si>
  <si>
    <t>Monrupino</t>
  </si>
  <si>
    <t>Repentabor</t>
  </si>
  <si>
    <t>F378</t>
  </si>
  <si>
    <t>032003</t>
  </si>
  <si>
    <t>Muggia</t>
  </si>
  <si>
    <t>F795</t>
  </si>
  <si>
    <t>032004</t>
  </si>
  <si>
    <t>San Dorligo della Valle-Dolina</t>
  </si>
  <si>
    <t>San Dorligo della Valle</t>
  </si>
  <si>
    <t>Dolina</t>
  </si>
  <si>
    <t>D324</t>
  </si>
  <si>
    <t>032005</t>
  </si>
  <si>
    <t>Sgonico-Zgonik</t>
  </si>
  <si>
    <t>Sgonico</t>
  </si>
  <si>
    <t>Zgonik</t>
  </si>
  <si>
    <t>I715</t>
  </si>
  <si>
    <t>032006</t>
  </si>
  <si>
    <t>L424</t>
  </si>
  <si>
    <t>093001</t>
  </si>
  <si>
    <t>Andreis</t>
  </si>
  <si>
    <t>Pordenone</t>
  </si>
  <si>
    <t>PN</t>
  </si>
  <si>
    <t>A283</t>
  </si>
  <si>
    <t>ITH41</t>
  </si>
  <si>
    <t>093002</t>
  </si>
  <si>
    <t>Arba</t>
  </si>
  <si>
    <t>A354</t>
  </si>
  <si>
    <t>093004</t>
  </si>
  <si>
    <t>Aviano</t>
  </si>
  <si>
    <t>A516</t>
  </si>
  <si>
    <t>093005</t>
  </si>
  <si>
    <t>Azzano Decimo</t>
  </si>
  <si>
    <t>A530</t>
  </si>
  <si>
    <t>093006</t>
  </si>
  <si>
    <t>Barcis</t>
  </si>
  <si>
    <t>A640</t>
  </si>
  <si>
    <t>093007</t>
  </si>
  <si>
    <t>Brugnera</t>
  </si>
  <si>
    <t>B215</t>
  </si>
  <si>
    <t>093008</t>
  </si>
  <si>
    <t>Budoia</t>
  </si>
  <si>
    <t>B247</t>
  </si>
  <si>
    <t>093009</t>
  </si>
  <si>
    <t>Caneva</t>
  </si>
  <si>
    <t>B598</t>
  </si>
  <si>
    <t>093010</t>
  </si>
  <si>
    <t>Casarsa della Delizia</t>
  </si>
  <si>
    <t>B940</t>
  </si>
  <si>
    <t>093011</t>
  </si>
  <si>
    <t>Castelnovo del Friuli</t>
  </si>
  <si>
    <t>C217</t>
  </si>
  <si>
    <t>093012</t>
  </si>
  <si>
    <t>Cavasso Nuovo</t>
  </si>
  <si>
    <t>C385</t>
  </si>
  <si>
    <t>093013</t>
  </si>
  <si>
    <t>Chions</t>
  </si>
  <si>
    <t>C640</t>
  </si>
  <si>
    <t>093014</t>
  </si>
  <si>
    <t>Cimolais</t>
  </si>
  <si>
    <t>C699</t>
  </si>
  <si>
    <t>093015</t>
  </si>
  <si>
    <t>Claut</t>
  </si>
  <si>
    <t>C790</t>
  </si>
  <si>
    <t>093016</t>
  </si>
  <si>
    <t>Clauzetto</t>
  </si>
  <si>
    <t>C791</t>
  </si>
  <si>
    <t>093017</t>
  </si>
  <si>
    <t>Cordenons</t>
  </si>
  <si>
    <t>C991</t>
  </si>
  <si>
    <t>093018</t>
  </si>
  <si>
    <t>Cordovado</t>
  </si>
  <si>
    <t>C993</t>
  </si>
  <si>
    <t>093019</t>
  </si>
  <si>
    <t>Erto e Casso</t>
  </si>
  <si>
    <t>D426</t>
  </si>
  <si>
    <t>093020</t>
  </si>
  <si>
    <t>Fanna</t>
  </si>
  <si>
    <t>D487</t>
  </si>
  <si>
    <t>093021</t>
  </si>
  <si>
    <t>Fiume Veneto</t>
  </si>
  <si>
    <t>D621</t>
  </si>
  <si>
    <t>093022</t>
  </si>
  <si>
    <t>Fontanafredda</t>
  </si>
  <si>
    <t>D670</t>
  </si>
  <si>
    <t>093024</t>
  </si>
  <si>
    <t>Frisanco</t>
  </si>
  <si>
    <t>D804</t>
  </si>
  <si>
    <t>093025</t>
  </si>
  <si>
    <t>Maniago</t>
  </si>
  <si>
    <t>E889</t>
  </si>
  <si>
    <t>093026</t>
  </si>
  <si>
    <t>Meduno</t>
  </si>
  <si>
    <t>F089</t>
  </si>
  <si>
    <t>093027</t>
  </si>
  <si>
    <t>Montereale Valcellina</t>
  </si>
  <si>
    <t>F596</t>
  </si>
  <si>
    <t>093028</t>
  </si>
  <si>
    <t>Morsano al Tagliamento</t>
  </si>
  <si>
    <t>F750</t>
  </si>
  <si>
    <t>093029</t>
  </si>
  <si>
    <t>Pasiano di Pordenone</t>
  </si>
  <si>
    <t>G353</t>
  </si>
  <si>
    <t>093030</t>
  </si>
  <si>
    <t>Pinzano al Tagliamento</t>
  </si>
  <si>
    <t>G680</t>
  </si>
  <si>
    <t>093031</t>
  </si>
  <si>
    <t>Polcenigo</t>
  </si>
  <si>
    <t>G780</t>
  </si>
  <si>
    <t>093032</t>
  </si>
  <si>
    <t>Porcia</t>
  </si>
  <si>
    <t>G886</t>
  </si>
  <si>
    <t>093033</t>
  </si>
  <si>
    <t>G888</t>
  </si>
  <si>
    <t>093034</t>
  </si>
  <si>
    <t>Prata di Pordenone</t>
  </si>
  <si>
    <t>G994</t>
  </si>
  <si>
    <t>093035</t>
  </si>
  <si>
    <t>Pravisdomini</t>
  </si>
  <si>
    <t>H010</t>
  </si>
  <si>
    <t>093036</t>
  </si>
  <si>
    <t>Roveredo in Piano</t>
  </si>
  <si>
    <t>H609</t>
  </si>
  <si>
    <t>093037</t>
  </si>
  <si>
    <t>Sacile</t>
  </si>
  <si>
    <t>H657</t>
  </si>
  <si>
    <t>038</t>
  </si>
  <si>
    <t>093038</t>
  </si>
  <si>
    <t>San Giorgio della Richinvelda</t>
  </si>
  <si>
    <t>H891</t>
  </si>
  <si>
    <t>093039</t>
  </si>
  <si>
    <t>San Martino al Tagliamento</t>
  </si>
  <si>
    <t>H999</t>
  </si>
  <si>
    <t>093040</t>
  </si>
  <si>
    <t>San Quirino</t>
  </si>
  <si>
    <t>I136</t>
  </si>
  <si>
    <t>093041</t>
  </si>
  <si>
    <t>San Vito al Tagliamento</t>
  </si>
  <si>
    <t>I403</t>
  </si>
  <si>
    <t>093042</t>
  </si>
  <si>
    <t>Sequals</t>
  </si>
  <si>
    <t>I621</t>
  </si>
  <si>
    <t>093043</t>
  </si>
  <si>
    <t>Sesto al Reghena</t>
  </si>
  <si>
    <t>I686</t>
  </si>
  <si>
    <t>093044</t>
  </si>
  <si>
    <t>Spilimbergo</t>
  </si>
  <si>
    <t>I904</t>
  </si>
  <si>
    <t>093045</t>
  </si>
  <si>
    <t>Tramonti di Sopra</t>
  </si>
  <si>
    <t>L324</t>
  </si>
  <si>
    <t>093046</t>
  </si>
  <si>
    <t>Tramonti di Sotto</t>
  </si>
  <si>
    <t>L325</t>
  </si>
  <si>
    <t>093047</t>
  </si>
  <si>
    <t>Travesio</t>
  </si>
  <si>
    <t>L347</t>
  </si>
  <si>
    <t>093049</t>
  </si>
  <si>
    <t>Vito d'Asio</t>
  </si>
  <si>
    <t>M085</t>
  </si>
  <si>
    <t>050</t>
  </si>
  <si>
    <t>093050</t>
  </si>
  <si>
    <t>Vivaro</t>
  </si>
  <si>
    <t>M096</t>
  </si>
  <si>
    <t>093051</t>
  </si>
  <si>
    <t>Zoppola</t>
  </si>
  <si>
    <t>M190</t>
  </si>
  <si>
    <t>093052</t>
  </si>
  <si>
    <t>Vajont</t>
  </si>
  <si>
    <t>M265</t>
  </si>
  <si>
    <t>093053</t>
  </si>
  <si>
    <t>Valvasone Arzene</t>
  </si>
  <si>
    <t>M346</t>
  </si>
  <si>
    <t>Sezione A</t>
  </si>
  <si>
    <t>Sezione B1</t>
  </si>
  <si>
    <t>Sezione B2</t>
  </si>
  <si>
    <t>Sezione C1</t>
  </si>
  <si>
    <t>Sezione C2</t>
  </si>
  <si>
    <t>Sezione C3</t>
  </si>
  <si>
    <t>Sezioni compilate</t>
  </si>
  <si>
    <t>Sezione C4</t>
  </si>
  <si>
    <t>Direzione centrale difesa dell'ambiente, energia e sviluppo sostenibile</t>
  </si>
  <si>
    <t>Area fluviale</t>
  </si>
  <si>
    <t>Zona di attenzione idraulica</t>
  </si>
  <si>
    <t>P1 Aree classificate a pericolosità moderata</t>
  </si>
  <si>
    <t>P2 Aree classificate a pericolosità media</t>
  </si>
  <si>
    <t>P3A-B Aree classificate a pericolosità elevata</t>
  </si>
  <si>
    <t>estratto perimetrazione PGRA</t>
  </si>
  <si>
    <r>
      <t>Classificazione PGRA</t>
    </r>
    <r>
      <rPr>
        <sz val="10"/>
        <color theme="1"/>
        <rFont val="DecimaWE Rg"/>
      </rPr>
      <t>:</t>
    </r>
  </si>
  <si>
    <t>Piano di gestione rischio alluvioni</t>
  </si>
  <si>
    <t>Breve descrizione dell'intervento:</t>
  </si>
  <si>
    <t>NOTE PER LA COMPILAZIONE DELLA SCHEDA</t>
  </si>
  <si>
    <t>- all’art. 15, comma 1, lettere c) e d) della L.R. 11/2015 sui corsi d’acqua di competenza comunale - classe 5 -;</t>
  </si>
  <si>
    <t>- all’art. 31, comma 1, lettera a) sui corsi d'acqua di tutte le classi, di competenza dei Comuni ai sensi del citato art. 15, comma 2, lettera a), limitatamente alle opere idrauliche di rilevanza comunale ed esclusivamente nei tratti di attraversamento dei centri abitati.</t>
  </si>
  <si>
    <t>Come indicato nel bando verranno archiviate d’ufficio le domande carenti degli elementi essenziali per l’attribuzione del punteggio ai fini della corretta formazione della graduatoria.</t>
  </si>
  <si>
    <t>ID</t>
  </si>
  <si>
    <t>SezA_Nome</t>
  </si>
  <si>
    <t>SezA_Comune</t>
  </si>
  <si>
    <t>SezB1_Titolo</t>
  </si>
  <si>
    <t>SezB1_Finalità</t>
  </si>
  <si>
    <t>SezB1_Descrizione</t>
  </si>
  <si>
    <t>SezB1_Importo</t>
  </si>
  <si>
    <t>SezB1_CorsoAcqua</t>
  </si>
  <si>
    <t>SezB2_PGRA</t>
  </si>
  <si>
    <t>SezB2_Corografia</t>
  </si>
  <si>
    <t>SezB2_Planimetria</t>
  </si>
  <si>
    <t>SezB2_Cronoprogr.</t>
  </si>
  <si>
    <t>SezC1</t>
  </si>
  <si>
    <t>SezC2</t>
  </si>
  <si>
    <t>SezC3_ClassPGRA</t>
  </si>
  <si>
    <t>SezC3_Tav</t>
  </si>
  <si>
    <t>SezC4_Ubic.</t>
  </si>
  <si>
    <t>SezC4_Protez.</t>
  </si>
  <si>
    <t>SezC1_Punt.</t>
  </si>
  <si>
    <t>SezC2_Punt.</t>
  </si>
  <si>
    <t>SezC4_UbicPunt.</t>
  </si>
  <si>
    <t>SezC4_ProtezPunt.</t>
  </si>
  <si>
    <t>Scala</t>
  </si>
  <si>
    <t>COMPILAZIONE</t>
  </si>
  <si>
    <t>Punteggio TOTALE</t>
  </si>
  <si>
    <t>Comune e Provincia</t>
  </si>
  <si>
    <t>Prov</t>
  </si>
  <si>
    <r>
      <t>Nome del corso d’acqua interessato</t>
    </r>
    <r>
      <rPr>
        <sz val="10"/>
        <color theme="1"/>
        <rFont val="DecimaWE Rg"/>
      </rPr>
      <t>:</t>
    </r>
  </si>
  <si>
    <t>prosecuzione o completamento di precedenti realizzazioni</t>
  </si>
  <si>
    <t>è di semplicità esecutiva essendo già stati acquisiti i necessari nulla osta o autorizzazioni</t>
  </si>
  <si>
    <t>centri abitati</t>
  </si>
  <si>
    <t>C4-A</t>
  </si>
  <si>
    <t>Edifici strategici (ospedali, scuole, centri di ricovero, sedi di protezione civile, caserme, ecc.)</t>
  </si>
  <si>
    <t>strade ed altre infrastrutture</t>
  </si>
  <si>
    <t>vuoto</t>
  </si>
  <si>
    <t>C4-B</t>
  </si>
  <si>
    <t>ad efficacia autonoma</t>
  </si>
  <si>
    <t>C1</t>
  </si>
  <si>
    <t>trattasi di lavori di piccola entità da affidare in tempi stretti e concludere entro l'esercizio finanziario</t>
  </si>
  <si>
    <t>è in avanzato stato l'iter progettuale</t>
  </si>
  <si>
    <t>nullo</t>
  </si>
  <si>
    <t>C2</t>
  </si>
  <si>
    <t>TOTALE</t>
  </si>
  <si>
    <t>totale criteri/punteggi</t>
  </si>
  <si>
    <t>Intervento di competenza comunale ai sensi dell'art. 15, comma 1, lettere c) e d), ovvero dell'art. 15, comma 2, lettera a) della LR 11/2015 Disciplina organica in materia di difesa del suolo e di utilizzazione delle acque. Vedere cartografia Allegato A) al link:</t>
  </si>
  <si>
    <t>PUNTEGGIO Provvisorio</t>
  </si>
  <si>
    <t>Cronoprogramma</t>
  </si>
  <si>
    <t>data</t>
  </si>
  <si>
    <t>Affidamento lavori/servizi (gg)</t>
  </si>
  <si>
    <t>Inizio lavori/servizi (gg)</t>
  </si>
  <si>
    <t>Fine lavori/servizi entro (gg)</t>
  </si>
  <si>
    <t>Istruttore</t>
  </si>
  <si>
    <t>Cognome</t>
  </si>
  <si>
    <t>Nome</t>
  </si>
  <si>
    <t>Telefono</t>
  </si>
  <si>
    <t>Ufficio - fisso</t>
  </si>
  <si>
    <t>e-mail (non PEC)</t>
  </si>
  <si>
    <t>Allegare il Cronoprogramma qualora più dettagliato rispetto alle giornate previste richieste nel modulo (che sono comunque da inserire).</t>
  </si>
  <si>
    <t>Sezione E</t>
  </si>
  <si>
    <t>Sezione F</t>
  </si>
  <si>
    <t>SI</t>
  </si>
  <si>
    <t>NO</t>
  </si>
  <si>
    <t>Classe 5</t>
  </si>
  <si>
    <t>https://lexview-int.regione.fvg.it/FontiNormative/xml/xmlLex.aspx?anno=2015&amp;legge=11&amp;lista=0&amp;fx=lex]</t>
  </si>
  <si>
    <t>Classi</t>
  </si>
  <si>
    <t>Sez_E_Fase progettazione</t>
  </si>
  <si>
    <t>Sez_E_GG Affid</t>
  </si>
  <si>
    <t>Sez_E_GG Inizio LavSer</t>
  </si>
  <si>
    <t>Sez_E_GG Fine LavSer</t>
  </si>
  <si>
    <t>Sez_E_GG Rendic</t>
  </si>
  <si>
    <t>Sez_F_Cognome</t>
  </si>
  <si>
    <t>Sez_F__Nome</t>
  </si>
  <si>
    <t>Sez_F__TelUff</t>
  </si>
  <si>
    <t>Sez_F__CellServ</t>
  </si>
  <si>
    <t>Sez_F__eMail</t>
  </si>
  <si>
    <t>Sez_F_Note eventuali</t>
  </si>
  <si>
    <t>Contatti</t>
  </si>
  <si>
    <t>Sezione D</t>
  </si>
  <si>
    <t>dati amministrativi obbligatori</t>
  </si>
  <si>
    <t xml:space="preserve"> - che possiede una struttura adeguatamente organizzata per la realizzazione degli interventi.</t>
  </si>
  <si>
    <t>Rendicontazione entro</t>
  </si>
  <si>
    <t>31.12.2025</t>
  </si>
  <si>
    <t>DICHIARAZIONI OBBLIGATORIE</t>
  </si>
  <si>
    <r>
      <rPr>
        <sz val="9"/>
        <color theme="1"/>
        <rFont val="DecimaWE Rg"/>
      </rPr>
      <t>cellulare Servizio</t>
    </r>
    <r>
      <rPr>
        <sz val="8"/>
        <color theme="1"/>
        <rFont val="DecimaWE Rg"/>
      </rPr>
      <t xml:space="preserve"> (</t>
    </r>
    <r>
      <rPr>
        <sz val="7"/>
        <color theme="1"/>
        <rFont val="DecimaWE Rg"/>
      </rPr>
      <t>dato non obbligatorio</t>
    </r>
    <r>
      <rPr>
        <sz val="8"/>
        <color theme="1"/>
        <rFont val="DecimaWE Rg"/>
      </rPr>
      <t>)</t>
    </r>
  </si>
  <si>
    <t xml:space="preserve">Note eventuali: </t>
  </si>
  <si>
    <r>
      <t xml:space="preserve">Il Comune </t>
    </r>
    <r>
      <rPr>
        <b/>
        <sz val="11"/>
        <color theme="1"/>
        <rFont val="DecimaWE Rg"/>
      </rPr>
      <t xml:space="preserve">dichiara </t>
    </r>
    <r>
      <rPr>
        <sz val="11"/>
        <color theme="1"/>
        <rFont val="DecimaWE Rg"/>
      </rPr>
      <t>altresì</t>
    </r>
  </si>
  <si>
    <t>I campi sono liberi ma la mancata compilazione viene segnalata all’atto della redazione dei campi successivi, nonché nell’elenco delle sezioni compilate della parte finale della scheda. Nel campo relativo all’importo del finanziamento non possono essere inseriti valori superiori a 90.000,00 €, con segnalazione tramite un messaggio di errore di un importo non ammesso.</t>
  </si>
  <si>
    <t>elementi obbligatori ai fini della formazione della graduatoria</t>
  </si>
  <si>
    <t>3. Attivare la casella con l'opzione obbligata (SI/NO) per la dichiarazione del possesso di una struttura adeguatamente organizzata per la realizzazione degli interventi.</t>
  </si>
  <si>
    <r>
      <rPr>
        <b/>
        <sz val="12"/>
        <rFont val="DecimaWE Rg"/>
      </rPr>
      <t xml:space="preserve">Sezione D - </t>
    </r>
    <r>
      <rPr>
        <sz val="12"/>
        <rFont val="DecimaWE Rg"/>
      </rPr>
      <t xml:space="preserve">Dichiarazioni obbligatorie </t>
    </r>
  </si>
  <si>
    <r>
      <t xml:space="preserve">Oggetto: </t>
    </r>
    <r>
      <rPr>
        <b/>
        <sz val="16"/>
        <color theme="1"/>
        <rFont val="DecimaWE Rg"/>
      </rPr>
      <t>BANDO 2024</t>
    </r>
    <r>
      <rPr>
        <sz val="16"/>
        <color theme="1"/>
        <rFont val="DecimaWE Rg"/>
      </rPr>
      <t xml:space="preserve"> per gli interventi di manutenzione ordinaria di competenza dei Comuni ai sensi dell'art. 15 della L.R. 11/2015.</t>
    </r>
  </si>
  <si>
    <t>Scheda intervento</t>
  </si>
  <si>
    <t>(dati amministrativi obbligatori)</t>
  </si>
  <si>
    <t>(elementi  obbligatori ai fini della formazione della graduatoria)</t>
  </si>
  <si>
    <r>
      <rPr>
        <b/>
        <sz val="12"/>
        <color rgb="FF000000"/>
        <rFont val="DecimaWE Rg"/>
      </rPr>
      <t>Sezione C4</t>
    </r>
    <r>
      <rPr>
        <sz val="10"/>
        <color rgb="FF000000"/>
        <rFont val="DecimaWE Rg"/>
      </rPr>
      <t xml:space="preserve"> – </t>
    </r>
    <r>
      <rPr>
        <sz val="9"/>
        <color rgb="FF000000"/>
        <rFont val="DecimaWE Rg"/>
      </rPr>
      <t>La Sezione C4 contiene i campi relativi all’area classificata PGRA ed alla protezione di parti sensibili del territorio compilabili da elenco a discesa. I campi non sono obbligatori e la mancata compilazione non viene segnalata nell’elenco delle sezioni compilate della parte finale della scheda, tranne nel caso in cui venga compilata la precedente Sezione C3.</t>
    </r>
  </si>
  <si>
    <r>
      <rPr>
        <b/>
        <sz val="12"/>
        <color rgb="FF000000"/>
        <rFont val="DecimaWE Rg"/>
      </rPr>
      <t>Sezione C2</t>
    </r>
    <r>
      <rPr>
        <sz val="10"/>
        <color rgb="FF000000"/>
        <rFont val="DecimaWE Rg"/>
      </rPr>
      <t xml:space="preserve"> – </t>
    </r>
    <r>
      <rPr>
        <sz val="9"/>
        <color rgb="FF000000"/>
        <rFont val="DecimaWE Rg"/>
      </rPr>
      <t>La Sezione C2 contiene il solo campo relativo alla cantierabilità dell’intervento compilabile da elenco a discesa. Il campo non è obbligatorio e la mancata compilazione non viene segnalata nell’elenco delle sezioni compilate della parte finale della scheda.</t>
    </r>
  </si>
  <si>
    <r>
      <rPr>
        <b/>
        <sz val="12"/>
        <color rgb="FF000000"/>
        <rFont val="DecimaWE Rg"/>
      </rPr>
      <t xml:space="preserve">Sezione B2 </t>
    </r>
    <r>
      <rPr>
        <sz val="10"/>
        <color rgb="FF000000"/>
        <rFont val="DecimaWE Rg"/>
      </rPr>
      <t xml:space="preserve">– </t>
    </r>
    <r>
      <rPr>
        <sz val="9"/>
        <color rgb="FF000000"/>
        <rFont val="DecimaWE Rg"/>
      </rPr>
      <t>La Sezione B2 contiene l’elenco degli allegati che dovranno essere trasmessi unitamente alla scheda intervento; tutti i campi sono obbligatori tranne quello relativo alla perimetrazione PGRA  che va compilato solo se l’intervento risulta ubicato all’interno di un’area perimetrata. La mancata compilazione dei campi obbligatori viene segnalata nell’elenco delle sezioni compilate della parte finale della scheda. Viene segnalata anche la mancata compilazione del campo relativo all’estratto perimetrazione PGRA qualora risultino compilate la Sezione C3 e la Sezione C4.</t>
    </r>
  </si>
  <si>
    <r>
      <rPr>
        <b/>
        <sz val="12"/>
        <color rgb="FF000000"/>
        <rFont val="DecimaWE Rg"/>
      </rPr>
      <t>Sezione B1</t>
    </r>
    <r>
      <rPr>
        <sz val="10"/>
        <color rgb="FF000000"/>
        <rFont val="DecimaWE Rg"/>
      </rPr>
      <t xml:space="preserve"> – </t>
    </r>
    <r>
      <rPr>
        <sz val="9"/>
        <color rgb="FF000000"/>
        <rFont val="DecimaWE Rg"/>
      </rPr>
      <t xml:space="preserve">La Sezione B1 va compilata con il titolo dell’intervento, una descrizione sommaria delle finalità dello stesso, l’importo del finanziamento richiesto ed il corso d’acqua interessato. L’intervento dovrà necessariamente rientrare tra quelli di manutenzione ordinaria indicati: </t>
    </r>
  </si>
  <si>
    <r>
      <rPr>
        <b/>
        <sz val="12"/>
        <color rgb="FF000000"/>
        <rFont val="DecimaWE Rg"/>
      </rPr>
      <t>Sezione A</t>
    </r>
    <r>
      <rPr>
        <sz val="10"/>
        <color rgb="FF000000"/>
        <rFont val="DecimaWE Rg"/>
      </rPr>
      <t xml:space="preserve"> – </t>
    </r>
    <r>
      <rPr>
        <sz val="9"/>
        <color rgb="FF000000"/>
        <rFont val="DecimaWE Rg"/>
      </rPr>
      <t>La Sezione A contiene i dati del richiedente (campo libero) ed il riferimento al Comune compilabile dall’elenco a discesa dei Comuni della Regione. La mancata compilazione viene segnalata all’atto della redazione della sezione successiva, nonché nell’elenco delle sezioni compilate della parte finale della scheda.</t>
    </r>
  </si>
  <si>
    <r>
      <rPr>
        <b/>
        <sz val="12"/>
        <color rgb="FF000000"/>
        <rFont val="DecimaWE Rg"/>
      </rPr>
      <t>Sezione C1</t>
    </r>
    <r>
      <rPr>
        <sz val="10"/>
        <color rgb="FF000000"/>
        <rFont val="DecimaWE Rg"/>
      </rPr>
      <t xml:space="preserve"> – </t>
    </r>
    <r>
      <rPr>
        <sz val="9"/>
        <color rgb="FF000000"/>
        <rFont val="DecimaWE Rg"/>
      </rPr>
      <t>La Sezione C1 contiene il solo campo relativo alla categoria dell’intervento compilabile da elenco a discesa. La mancata compilazione viene segnalata nell’elenco delle sezioni compilate della parte finale della scheda.</t>
    </r>
  </si>
  <si>
    <t>SezD_DichObbl_accordoEnte</t>
  </si>
  <si>
    <t>SezD_AllegAccordo</t>
  </si>
  <si>
    <t>SezD_DichOrganizz</t>
  </si>
  <si>
    <r>
      <t xml:space="preserve">Quantificare i giorni necessari al conseguimento di ogni fase prevista nel cronoprogramma, </t>
    </r>
    <r>
      <rPr>
        <b/>
        <sz val="10"/>
        <color theme="1"/>
        <rFont val="DecimaWE Rg"/>
      </rPr>
      <t>calcolati dalla data di notifica del decreto di impegno dell'Amm. Regionale</t>
    </r>
  </si>
  <si>
    <t>X</t>
  </si>
  <si>
    <r>
      <rPr>
        <u/>
        <sz val="9"/>
        <color theme="1"/>
        <rFont val="DecimaWE Rg"/>
      </rPr>
      <t>Eventuale</t>
    </r>
    <r>
      <rPr>
        <sz val="9"/>
        <color theme="1"/>
        <rFont val="DecimaWE Rg"/>
      </rPr>
      <t xml:space="preserve"> fase di progettazione e iter autorizzativo (gg)</t>
    </r>
  </si>
  <si>
    <r>
      <rPr>
        <b/>
        <sz val="12"/>
        <rFont val="DecimaWE Rg"/>
      </rPr>
      <t>Sezione F</t>
    </r>
    <r>
      <rPr>
        <sz val="12"/>
        <rFont val="DecimaWE Rg"/>
      </rPr>
      <t xml:space="preserve"> - Contatti </t>
    </r>
    <r>
      <rPr>
        <sz val="10"/>
        <rFont val="DecimaWE Rg"/>
      </rPr>
      <t xml:space="preserve">- </t>
    </r>
    <r>
      <rPr>
        <sz val="9"/>
        <rFont val="DecimaWE Rg"/>
      </rPr>
      <t>Indicare i contatti di riferimento del Comune per l'istruttoria del procedimento.</t>
    </r>
  </si>
  <si>
    <t xml:space="preserve">1. Attivare la casella con l'opzione obbligata (SI/NO) per dichiarare che il Comune ha ottenuto dall'Ente competente, preposto alla gestione del corso d'acqua interessato, l'assenso per l'esecuzione dell'intervento. </t>
  </si>
  <si>
    <t xml:space="preserve"> - che gli interventi su corsi d'acqua non di Classe 5 riguarderanno lavori su tratti all'interno dei centri abitati e che gli interventi sono stati assentiti dall'Ente competente preposto alla gestione prima della presentazione della presente istanza;</t>
  </si>
  <si>
    <r>
      <rPr>
        <u/>
        <sz val="9"/>
        <rFont val="DecimaWE Rg"/>
      </rPr>
      <t>Allegato</t>
    </r>
    <r>
      <rPr>
        <sz val="9"/>
        <rFont val="DecimaWE Rg"/>
      </rPr>
      <t>: atto o documento che comprova l'assenso dell'Ente competente preposto alla gestione del corso d'acqua interessato.</t>
    </r>
  </si>
  <si>
    <r>
      <rPr>
        <b/>
        <sz val="12"/>
        <color rgb="FF000000"/>
        <rFont val="DecimaWE Rg"/>
      </rPr>
      <t>Sezione C3</t>
    </r>
    <r>
      <rPr>
        <sz val="10"/>
        <color rgb="FF000000"/>
        <rFont val="DecimaWE Rg"/>
      </rPr>
      <t xml:space="preserve"> – </t>
    </r>
    <r>
      <rPr>
        <sz val="9"/>
        <color rgb="FF000000"/>
        <rFont val="DecimaWE Rg"/>
      </rPr>
      <t>La Sezione C3 contiene i campi relativi alla classificazione PGRA, Piano di gestione rischio alluvioni; I campi del numero delle tavole sono liberi. I campi non sono obbligatori e la mancata compilazione non viene segnalata nell’elenco delle sezioni compilate della parte finale della scheda, tranne nel caso in cui la compilazione risulti parziale ovvero venga compilata la successiva Sezione C4.</t>
    </r>
  </si>
  <si>
    <t xml:space="preserve">2. Attivare la casella con l'opzione obbligata (SI/NO) per la presenza dell'allegato atto o documento che comprova l'assenso del medesimo Ente. </t>
  </si>
  <si>
    <r>
      <rPr>
        <b/>
        <sz val="12"/>
        <rFont val="DecimaWE Rg"/>
      </rPr>
      <t>Sezione E</t>
    </r>
    <r>
      <rPr>
        <sz val="12"/>
        <rFont val="DecimaWE Rg"/>
      </rPr>
      <t xml:space="preserve"> - Cronoprogramma </t>
    </r>
    <r>
      <rPr>
        <sz val="10"/>
        <rFont val="DecimaWE Rg"/>
      </rPr>
      <t xml:space="preserve">- </t>
    </r>
    <r>
      <rPr>
        <sz val="9"/>
        <rFont val="DecimaWE Rg"/>
      </rPr>
      <t>È necessario quantificare il numero di giorni naturali consecutivi necessari per le fasi di eventuale progettazione, di affidamento dei lavori, di inizio e fine dei lavori. Il termine iniziale coinciderà con la data di approvazione del decreto di concessione del finanziamento.</t>
    </r>
  </si>
  <si>
    <t>Al termine della redazione della scheda, nella parte centrale, vengono contrassegnate automaticamente alcune sezioni compilate; la scheda va completata con l’inserimento della data, firmata digitalmente - unitamente ai relativi allegati - e trasmessa all’indirizzo PEC ambiente@certregione.fvg.it.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</si>
</sst>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_-;\-* #,##0.00_-;_-* &quot;-&quot;??_-;_-@_-"/>
    <numFmt numFmtId="164" formatCode="&quot;€&quot;\ #,##0.00"/>
    <numFmt numFmtId="165" formatCode="dd/mm/yy;@"/>
    <numFmt numFmtId="166" formatCode="000000"/>
    <numFmt numFmtId="167" formatCode="00000"/>
  </numFmts>
  <fonts count="40" x14ac:knownFonts="1">
    <font>
      <sz val="11"/>
      <color theme="1"/>
      <name val="Calibri"/>
      <family val="2"/>
      <scheme val="minor"/>
    </font>
    <font>
      <sz val="10"/>
      <color theme="1"/>
      <name val="DecimaWE Rg"/>
    </font>
    <font>
      <b/>
      <sz val="10"/>
      <color theme="1"/>
      <name val="DecimaWE Rg"/>
    </font>
    <font>
      <sz val="10"/>
      <color rgb="FF7F7F7F"/>
      <name val="DecimaWE Rg"/>
    </font>
    <font>
      <sz val="11"/>
      <color theme="1"/>
      <name val="Calibri"/>
      <family val="2"/>
      <scheme val="minor"/>
    </font>
    <font>
      <b/>
      <sz val="10"/>
      <name val="Calibri"/>
      <family val="2"/>
      <scheme val="minor"/>
    </font>
    <font>
      <sz val="10"/>
      <name val="Calibri"/>
      <family val="2"/>
      <scheme val="minor"/>
    </font>
    <font>
      <sz val="9"/>
      <name val="Calibri"/>
      <family val="2"/>
      <scheme val="minor"/>
    </font>
    <font>
      <sz val="9"/>
      <color rgb="FF000000"/>
      <name val="Calibri"/>
      <family val="2"/>
    </font>
    <font>
      <u/>
      <sz val="11"/>
      <color theme="10"/>
      <name val="Calibri"/>
      <family val="2"/>
      <scheme val="minor"/>
    </font>
    <font>
      <sz val="10"/>
      <color rgb="FF000000"/>
      <name val="DecimaWE Rg"/>
    </font>
    <font>
      <b/>
      <sz val="12"/>
      <color rgb="FF000000"/>
      <name val="DecimaWE Rg"/>
    </font>
    <font>
      <b/>
      <sz val="10"/>
      <color rgb="FFFF0000"/>
      <name val="DecimaWE Rg"/>
    </font>
    <font>
      <sz val="11"/>
      <color theme="1"/>
      <name val="DecimaWE Rg"/>
    </font>
    <font>
      <b/>
      <sz val="11"/>
      <color theme="1"/>
      <name val="DecimaWE Rg"/>
    </font>
    <font>
      <b/>
      <sz val="14"/>
      <color theme="1"/>
      <name val="DecimaWE Rg"/>
    </font>
    <font>
      <sz val="12"/>
      <color theme="1"/>
      <name val="DecimaWE Rg"/>
    </font>
    <font>
      <sz val="12"/>
      <color theme="1"/>
      <name val="Calibri"/>
      <family val="2"/>
      <scheme val="minor"/>
    </font>
    <font>
      <b/>
      <sz val="12"/>
      <color theme="1"/>
      <name val="DecimaWE Rg"/>
    </font>
    <font>
      <b/>
      <sz val="12"/>
      <color theme="1"/>
      <name val="Calibri"/>
      <family val="2"/>
      <scheme val="minor"/>
    </font>
    <font>
      <sz val="14"/>
      <color theme="1"/>
      <name val="Calibri"/>
      <family val="2"/>
      <scheme val="minor"/>
    </font>
    <font>
      <sz val="8"/>
      <color theme="1"/>
      <name val="DecimaWE Rg"/>
    </font>
    <font>
      <sz val="9"/>
      <color theme="1"/>
      <name val="DecimaWE Rg"/>
    </font>
    <font>
      <b/>
      <sz val="16"/>
      <color theme="1"/>
      <name val="DecimaWE Rg"/>
    </font>
    <font>
      <sz val="16"/>
      <color theme="1"/>
      <name val="DecimaWE Rg"/>
    </font>
    <font>
      <sz val="10"/>
      <name val="DecimaWE Rg"/>
    </font>
    <font>
      <b/>
      <sz val="10"/>
      <name val="DecimaWE Rg"/>
    </font>
    <font>
      <u/>
      <sz val="9"/>
      <color theme="10"/>
      <name val="Calibri"/>
      <family val="2"/>
      <scheme val="minor"/>
    </font>
    <font>
      <b/>
      <sz val="9"/>
      <color theme="1"/>
      <name val="DecimaWE Rg"/>
    </font>
    <font>
      <sz val="9"/>
      <color theme="1"/>
      <name val="Calibri"/>
      <family val="2"/>
      <scheme val="minor"/>
    </font>
    <font>
      <b/>
      <sz val="22"/>
      <color theme="1"/>
      <name val="DecimaWE Rg"/>
    </font>
    <font>
      <sz val="7"/>
      <color theme="1"/>
      <name val="DecimaWE Rg"/>
    </font>
    <font>
      <u/>
      <sz val="9"/>
      <color theme="1"/>
      <name val="DecimaWE Rg"/>
    </font>
    <font>
      <sz val="9"/>
      <name val="DecimaWE Rg"/>
    </font>
    <font>
      <u/>
      <sz val="9"/>
      <name val="DecimaWE Rg"/>
    </font>
    <font>
      <sz val="12"/>
      <name val="DecimaWE Rg"/>
    </font>
    <font>
      <b/>
      <sz val="12"/>
      <name val="DecimaWE Rg"/>
    </font>
    <font>
      <sz val="9"/>
      <color rgb="FF000000"/>
      <name val="DecimaWE Rg"/>
    </font>
    <font>
      <b/>
      <sz val="10"/>
      <color theme="0"/>
      <name val="DecimaWE Rg"/>
    </font>
    <font>
      <b/>
      <sz val="26"/>
      <color theme="0" tint="-0.14999847407452621"/>
      <name val="DecimaWE Rg"/>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double">
        <color indexed="64"/>
      </top>
      <bottom/>
      <diagonal/>
    </border>
    <border>
      <left/>
      <right style="double">
        <color indexed="64"/>
      </right>
      <top/>
      <bottom/>
      <diagonal/>
    </border>
    <border>
      <left style="double">
        <color auto="1"/>
      </left>
      <right/>
      <top style="double">
        <color auto="1"/>
      </top>
      <bottom/>
      <diagonal/>
    </border>
    <border>
      <left/>
      <right style="double">
        <color auto="1"/>
      </right>
      <top style="double">
        <color auto="1"/>
      </top>
      <bottom/>
      <diagonal/>
    </border>
    <border>
      <left/>
      <right/>
      <top/>
      <bottom style="double">
        <color auto="1"/>
      </bottom>
      <diagonal/>
    </border>
    <border>
      <left/>
      <right style="double">
        <color auto="1"/>
      </right>
      <top/>
      <bottom style="double">
        <color auto="1"/>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auto="1"/>
      </left>
      <right/>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style="thin">
        <color indexed="64"/>
      </right>
      <top style="thin">
        <color indexed="64"/>
      </top>
      <bottom style="double">
        <color indexed="64"/>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4" fillId="0" borderId="0" applyFont="0" applyFill="0" applyBorder="0" applyAlignment="0" applyProtection="0"/>
    <xf numFmtId="0" fontId="9" fillId="0" borderId="0" applyNumberFormat="0" applyFill="0" applyBorder="0" applyAlignment="0" applyProtection="0"/>
  </cellStyleXfs>
  <cellXfs count="246">
    <xf numFmtId="0" fontId="0" fillId="0" borderId="0" xfId="0"/>
    <xf numFmtId="1" fontId="5" fillId="2" borderId="1" xfId="0" applyNumberFormat="1" applyFont="1" applyFill="1" applyBorder="1" applyAlignment="1">
      <alignment horizontal="left" textRotation="90"/>
    </xf>
    <xf numFmtId="1" fontId="5" fillId="2" borderId="1" xfId="0" applyNumberFormat="1" applyFont="1" applyFill="1" applyBorder="1" applyAlignment="1">
      <alignment horizontal="left" textRotation="90" wrapText="1"/>
    </xf>
    <xf numFmtId="0" fontId="6" fillId="2" borderId="0" xfId="0" applyFont="1" applyFill="1"/>
    <xf numFmtId="0" fontId="7" fillId="2" borderId="1" xfId="0" applyFont="1" applyFill="1" applyBorder="1"/>
    <xf numFmtId="49" fontId="7" fillId="2" borderId="1" xfId="0" applyNumberFormat="1" applyFont="1" applyFill="1" applyBorder="1" applyAlignment="1">
      <alignment horizontal="center"/>
    </xf>
    <xf numFmtId="43" fontId="7" fillId="2" borderId="1" xfId="1" applyFont="1" applyFill="1" applyBorder="1" applyAlignment="1">
      <alignment horizontal="center"/>
    </xf>
    <xf numFmtId="166" fontId="7" fillId="2" borderId="1" xfId="0" applyNumberFormat="1" applyFont="1" applyFill="1" applyBorder="1" applyAlignment="1">
      <alignment horizontal="center"/>
    </xf>
    <xf numFmtId="0" fontId="8" fillId="2" borderId="1" xfId="0" applyFont="1" applyFill="1" applyBorder="1" applyAlignment="1">
      <alignment horizontal="left" wrapText="1"/>
    </xf>
    <xf numFmtId="49" fontId="7" fillId="2" borderId="1" xfId="0" applyNumberFormat="1" applyFont="1" applyFill="1" applyBorder="1"/>
    <xf numFmtId="0" fontId="8" fillId="2" borderId="1" xfId="0" applyFont="1" applyFill="1" applyBorder="1" applyAlignment="1">
      <alignment horizontal="center" wrapText="1"/>
    </xf>
    <xf numFmtId="1" fontId="7" fillId="2" borderId="1" xfId="0" applyNumberFormat="1" applyFont="1" applyFill="1" applyBorder="1" applyAlignment="1">
      <alignment horizontal="center"/>
    </xf>
    <xf numFmtId="0" fontId="7" fillId="2" borderId="1" xfId="0" applyFont="1" applyFill="1" applyBorder="1" applyAlignment="1">
      <alignment horizontal="center"/>
    </xf>
    <xf numFmtId="167" fontId="7" fillId="2" borderId="1" xfId="0" applyNumberFormat="1" applyFont="1" applyFill="1" applyBorder="1" applyAlignment="1">
      <alignment horizontal="center"/>
    </xf>
    <xf numFmtId="3" fontId="7" fillId="2" borderId="1" xfId="0" applyNumberFormat="1" applyFont="1" applyFill="1" applyBorder="1"/>
    <xf numFmtId="0" fontId="7" fillId="2" borderId="0" xfId="0" applyFont="1" applyFill="1"/>
    <xf numFmtId="0" fontId="8" fillId="2" borderId="2" xfId="0" applyFont="1" applyFill="1" applyBorder="1" applyAlignment="1">
      <alignment horizontal="left" wrapText="1"/>
    </xf>
    <xf numFmtId="0" fontId="7" fillId="2" borderId="1" xfId="0" applyFont="1" applyFill="1" applyBorder="1" applyAlignment="1">
      <alignment horizontal="left"/>
    </xf>
    <xf numFmtId="1" fontId="7" fillId="2" borderId="0" xfId="0" applyNumberFormat="1" applyFont="1" applyFill="1" applyAlignment="1">
      <alignment horizontal="center"/>
    </xf>
    <xf numFmtId="166" fontId="7" fillId="2" borderId="0" xfId="0" applyNumberFormat="1" applyFont="1" applyFill="1" applyAlignment="1">
      <alignment horizontal="center"/>
    </xf>
    <xf numFmtId="0" fontId="7" fillId="2" borderId="0" xfId="0" applyFont="1" applyFill="1" applyAlignment="1">
      <alignment horizontal="left"/>
    </xf>
    <xf numFmtId="49" fontId="7" fillId="2" borderId="0" xfId="0" applyNumberFormat="1" applyFont="1" applyFill="1"/>
    <xf numFmtId="0" fontId="7" fillId="2" borderId="0" xfId="0" applyFont="1" applyFill="1" applyAlignment="1">
      <alignment horizontal="center"/>
    </xf>
    <xf numFmtId="167" fontId="7" fillId="2" borderId="0" xfId="0" applyNumberFormat="1" applyFont="1" applyFill="1" applyAlignment="1">
      <alignment horizontal="center"/>
    </xf>
    <xf numFmtId="3" fontId="7" fillId="2" borderId="0" xfId="0" applyNumberFormat="1" applyFont="1" applyFill="1"/>
    <xf numFmtId="0" fontId="14" fillId="0" borderId="0" xfId="0" applyFont="1" applyAlignment="1">
      <alignment wrapText="1"/>
    </xf>
    <xf numFmtId="0" fontId="13" fillId="0" borderId="0" xfId="0" applyFont="1" applyAlignment="1">
      <alignment wrapText="1"/>
    </xf>
    <xf numFmtId="0" fontId="13" fillId="0" borderId="1" xfId="0" applyFont="1" applyBorder="1" applyAlignment="1">
      <alignment wrapText="1"/>
    </xf>
    <xf numFmtId="44" fontId="13" fillId="0" borderId="1" xfId="0" applyNumberFormat="1" applyFont="1" applyBorder="1" applyAlignment="1">
      <alignment wrapText="1"/>
    </xf>
    <xf numFmtId="49" fontId="13" fillId="0" borderId="1" xfId="0" applyNumberFormat="1" applyFont="1" applyBorder="1" applyAlignment="1">
      <alignment wrapText="1"/>
    </xf>
    <xf numFmtId="0" fontId="14" fillId="0" borderId="1" xfId="0" applyFont="1" applyBorder="1" applyAlignment="1">
      <alignment horizontal="center" wrapText="1"/>
    </xf>
    <xf numFmtId="0" fontId="14" fillId="0" borderId="1" xfId="0" applyFont="1" applyBorder="1" applyAlignment="1">
      <alignment wrapText="1"/>
    </xf>
    <xf numFmtId="0" fontId="14" fillId="0" borderId="1" xfId="0" applyFont="1" applyBorder="1" applyAlignment="1">
      <alignment textRotation="90" wrapText="1"/>
    </xf>
    <xf numFmtId="0" fontId="14" fillId="3" borderId="1" xfId="0" applyFont="1" applyFill="1" applyBorder="1" applyAlignment="1">
      <alignment wrapText="1"/>
    </xf>
    <xf numFmtId="0" fontId="13" fillId="0" borderId="1" xfId="0" applyFont="1" applyBorder="1" applyAlignment="1">
      <alignment horizontal="center" wrapText="1"/>
    </xf>
    <xf numFmtId="0" fontId="13" fillId="0" borderId="0" xfId="0" applyFont="1" applyAlignment="1">
      <alignment horizontal="center" wrapText="1"/>
    </xf>
    <xf numFmtId="0" fontId="15" fillId="0" borderId="1" xfId="0" applyFont="1" applyBorder="1" applyAlignment="1">
      <alignment horizontal="center" wrapText="1"/>
    </xf>
    <xf numFmtId="0" fontId="1" fillId="3" borderId="0" xfId="0" applyFont="1" applyFill="1" applyAlignment="1">
      <alignment horizontal="left"/>
    </xf>
    <xf numFmtId="0" fontId="1" fillId="3" borderId="0" xfId="0" applyFont="1" applyFill="1" applyAlignment="1">
      <alignment horizontal="left" wrapText="1"/>
    </xf>
    <xf numFmtId="0" fontId="1" fillId="3" borderId="0" xfId="0" applyFont="1" applyFill="1" applyAlignment="1">
      <alignment horizontal="justify" vertical="center" wrapText="1"/>
    </xf>
    <xf numFmtId="0" fontId="1" fillId="3" borderId="0" xfId="0" applyFont="1" applyFill="1" applyAlignment="1">
      <alignment horizontal="justify" vertical="center"/>
    </xf>
    <xf numFmtId="0" fontId="9" fillId="3" borderId="0" xfId="2" quotePrefix="1" applyFill="1" applyAlignment="1" applyProtection="1">
      <alignment horizontal="justify" vertical="center"/>
    </xf>
    <xf numFmtId="0" fontId="2" fillId="3" borderId="12" xfId="0" applyFont="1" applyFill="1" applyBorder="1" applyAlignment="1" applyProtection="1">
      <alignment horizontal="center" vertical="center"/>
      <protection locked="0"/>
    </xf>
    <xf numFmtId="49" fontId="2" fillId="3" borderId="13" xfId="0" applyNumberFormat="1" applyFont="1" applyFill="1" applyBorder="1" applyAlignment="1" applyProtection="1">
      <alignment horizontal="center" vertical="center"/>
      <protection locked="0"/>
    </xf>
    <xf numFmtId="0" fontId="1" fillId="3" borderId="0" xfId="0" quotePrefix="1" applyFont="1" applyFill="1" applyAlignment="1" applyProtection="1">
      <alignment horizontal="left"/>
      <protection hidden="1"/>
    </xf>
    <xf numFmtId="0" fontId="1" fillId="3" borderId="0" xfId="0" applyFont="1" applyFill="1" applyAlignment="1">
      <alignment horizontal="left" vertical="center"/>
    </xf>
    <xf numFmtId="0" fontId="2" fillId="3" borderId="0" xfId="0" applyFont="1" applyFill="1" applyAlignment="1">
      <alignment horizontal="center" vertical="center"/>
    </xf>
    <xf numFmtId="0" fontId="1" fillId="3" borderId="1" xfId="0" applyFont="1" applyFill="1" applyBorder="1" applyAlignment="1" applyProtection="1">
      <alignment horizontal="left"/>
      <protection locked="0"/>
    </xf>
    <xf numFmtId="165" fontId="1" fillId="3" borderId="1" xfId="0" applyNumberFormat="1" applyFont="1" applyFill="1" applyBorder="1" applyAlignment="1" applyProtection="1">
      <alignment horizontal="left"/>
      <protection locked="0"/>
    </xf>
    <xf numFmtId="0" fontId="5" fillId="2" borderId="0" xfId="0" applyFont="1" applyFill="1"/>
    <xf numFmtId="0" fontId="1" fillId="2" borderId="0" xfId="0" applyFont="1" applyFill="1" applyAlignment="1">
      <alignment horizontal="left"/>
    </xf>
    <xf numFmtId="0" fontId="1" fillId="2" borderId="0" xfId="0" applyFont="1" applyFill="1" applyAlignment="1">
      <alignment horizontal="justify" vertical="center"/>
    </xf>
    <xf numFmtId="0" fontId="2" fillId="2" borderId="8" xfId="0" applyFont="1" applyFill="1" applyBorder="1" applyAlignment="1">
      <alignment horizontal="left" vertical="center"/>
    </xf>
    <xf numFmtId="0" fontId="2" fillId="2" borderId="6" xfId="0" applyFont="1" applyFill="1" applyBorder="1" applyAlignment="1">
      <alignment horizontal="left" vertical="center"/>
    </xf>
    <xf numFmtId="0" fontId="1" fillId="2" borderId="0" xfId="0" quotePrefix="1" applyFont="1" applyFill="1" applyAlignment="1">
      <alignment horizontal="justify" vertical="center" wrapText="1"/>
    </xf>
    <xf numFmtId="0" fontId="0" fillId="2" borderId="0" xfId="0" applyFill="1" applyAlignment="1">
      <alignment horizontal="justify" vertical="center"/>
    </xf>
    <xf numFmtId="0" fontId="1" fillId="2" borderId="6" xfId="0" applyFont="1" applyFill="1" applyBorder="1" applyAlignment="1">
      <alignment horizontal="left"/>
    </xf>
    <xf numFmtId="0" fontId="2" fillId="2" borderId="9" xfId="0" applyFont="1" applyFill="1" applyBorder="1" applyAlignment="1">
      <alignment horizontal="center" vertical="center"/>
    </xf>
    <xf numFmtId="0" fontId="1" fillId="2" borderId="0" xfId="0" applyFont="1" applyFill="1" applyAlignment="1">
      <alignment horizontal="left" vertical="center"/>
    </xf>
    <xf numFmtId="0" fontId="2" fillId="2" borderId="7"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0" xfId="0" applyFont="1" applyFill="1" applyBorder="1" applyAlignment="1">
      <alignment horizontal="left"/>
    </xf>
    <xf numFmtId="0" fontId="2" fillId="2" borderId="11" xfId="0" applyFont="1" applyFill="1" applyBorder="1" applyAlignment="1">
      <alignment horizontal="center" vertical="center"/>
    </xf>
    <xf numFmtId="0" fontId="1" fillId="2" borderId="14" xfId="0" quotePrefix="1" applyFont="1" applyFill="1" applyBorder="1" applyAlignment="1">
      <alignment horizontal="left" vertical="center"/>
    </xf>
    <xf numFmtId="0" fontId="1" fillId="2" borderId="0" xfId="0" quotePrefix="1"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12" fillId="2" borderId="0" xfId="0" applyFont="1" applyFill="1" applyAlignment="1">
      <alignment horizontal="right" vertical="center" wrapText="1"/>
    </xf>
    <xf numFmtId="0" fontId="1" fillId="3" borderId="1" xfId="0" applyFont="1" applyFill="1" applyBorder="1" applyAlignment="1">
      <alignment horizontal="center" vertical="center"/>
    </xf>
    <xf numFmtId="0" fontId="1" fillId="2" borderId="24" xfId="0" quotePrefix="1" applyFont="1" applyFill="1" applyBorder="1" applyAlignment="1">
      <alignment horizontal="left" vertical="center"/>
    </xf>
    <xf numFmtId="0" fontId="1" fillId="2" borderId="25" xfId="0" quotePrefix="1" applyFont="1" applyFill="1" applyBorder="1" applyAlignment="1">
      <alignment horizontal="left" vertical="center"/>
    </xf>
    <xf numFmtId="0" fontId="1" fillId="2" borderId="25" xfId="0" applyFont="1" applyFill="1" applyBorder="1" applyAlignment="1">
      <alignment horizontal="left" vertical="center"/>
    </xf>
    <xf numFmtId="0" fontId="1" fillId="2" borderId="27" xfId="0" applyFont="1" applyFill="1" applyBorder="1" applyAlignment="1">
      <alignment horizontal="left"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left" vertical="center"/>
    </xf>
    <xf numFmtId="0" fontId="2" fillId="2" borderId="25" xfId="0" applyFont="1" applyFill="1" applyBorder="1" applyAlignment="1">
      <alignment horizontal="left" vertical="center"/>
    </xf>
    <xf numFmtId="0" fontId="1" fillId="2" borderId="25" xfId="0" applyFont="1" applyFill="1" applyBorder="1" applyAlignment="1">
      <alignment horizontal="left"/>
    </xf>
    <xf numFmtId="0" fontId="2" fillId="3" borderId="1" xfId="0" applyFont="1" applyFill="1" applyBorder="1" applyAlignment="1" applyProtection="1">
      <alignment horizontal="center" vertical="center"/>
      <protection locked="0"/>
    </xf>
    <xf numFmtId="0" fontId="0" fillId="2" borderId="22" xfId="0" applyFill="1" applyBorder="1" applyAlignment="1">
      <alignment horizontal="left"/>
    </xf>
    <xf numFmtId="0" fontId="1" fillId="2" borderId="26" xfId="0" applyFont="1" applyFill="1" applyBorder="1" applyAlignment="1">
      <alignment horizontal="left" vertical="center"/>
    </xf>
    <xf numFmtId="0" fontId="1" fillId="2" borderId="28" xfId="0" applyFont="1" applyFill="1" applyBorder="1" applyAlignment="1">
      <alignment horizontal="left" vertical="center"/>
    </xf>
    <xf numFmtId="0" fontId="1" fillId="2" borderId="28" xfId="0" applyFont="1" applyFill="1" applyBorder="1" applyAlignment="1">
      <alignment horizontal="left"/>
    </xf>
    <xf numFmtId="0" fontId="2" fillId="2" borderId="10" xfId="0" applyFont="1" applyFill="1" applyBorder="1" applyAlignment="1">
      <alignment horizontal="center" vertical="center"/>
    </xf>
    <xf numFmtId="0" fontId="0" fillId="0" borderId="0" xfId="0" applyAlignment="1">
      <alignment horizontal="center"/>
    </xf>
    <xf numFmtId="0" fontId="1" fillId="0" borderId="1" xfId="0" applyFont="1" applyBorder="1" applyAlignment="1">
      <alignment horizontal="left"/>
    </xf>
    <xf numFmtId="0" fontId="1" fillId="0" borderId="1" xfId="0" applyFont="1" applyBorder="1" applyAlignment="1">
      <alignment horizontal="left" wrapText="1"/>
    </xf>
    <xf numFmtId="0" fontId="0" fillId="0" borderId="1" xfId="0" applyBorder="1"/>
    <xf numFmtId="0" fontId="20" fillId="0" borderId="0" xfId="0" applyFont="1"/>
    <xf numFmtId="0" fontId="19" fillId="3" borderId="30" xfId="0" applyFont="1" applyFill="1" applyBorder="1" applyAlignment="1">
      <alignment vertical="center"/>
    </xf>
    <xf numFmtId="0" fontId="14" fillId="4" borderId="1" xfId="0" applyFont="1" applyFill="1" applyBorder="1" applyAlignment="1">
      <alignment horizontal="center" wrapText="1"/>
    </xf>
    <xf numFmtId="0" fontId="1" fillId="2" borderId="0" xfId="0" applyFont="1" applyFill="1" applyAlignment="1">
      <alignment horizontal="right"/>
    </xf>
    <xf numFmtId="0" fontId="2" fillId="3" borderId="1" xfId="0" applyFont="1" applyFill="1" applyBorder="1" applyAlignment="1">
      <alignment horizontal="center"/>
    </xf>
    <xf numFmtId="0" fontId="22" fillId="2" borderId="0" xfId="0" applyFont="1" applyFill="1" applyAlignment="1">
      <alignment horizontal="left" vertical="center"/>
    </xf>
    <xf numFmtId="0" fontId="14" fillId="5" borderId="1" xfId="0" applyFont="1" applyFill="1" applyBorder="1" applyAlignment="1">
      <alignment wrapText="1"/>
    </xf>
    <xf numFmtId="0" fontId="1" fillId="2" borderId="0" xfId="0" applyFont="1" applyFill="1" applyAlignment="1">
      <alignment horizontal="right" vertical="top"/>
    </xf>
    <xf numFmtId="0" fontId="2" fillId="2" borderId="1" xfId="0" applyFont="1" applyFill="1" applyBorder="1" applyAlignment="1" applyProtection="1">
      <alignment horizontal="center" vertical="center"/>
      <protection locked="0"/>
    </xf>
    <xf numFmtId="0" fontId="21" fillId="2" borderId="0" xfId="0" applyFont="1" applyFill="1" applyAlignment="1">
      <alignment horizontal="center" vertical="center"/>
    </xf>
    <xf numFmtId="0" fontId="14" fillId="6" borderId="1" xfId="0" applyFont="1" applyFill="1" applyBorder="1" applyAlignment="1">
      <alignment horizontal="center" wrapText="1"/>
    </xf>
    <xf numFmtId="0" fontId="14" fillId="6" borderId="1" xfId="0" applyFont="1" applyFill="1" applyBorder="1" applyAlignment="1">
      <alignment wrapText="1"/>
    </xf>
    <xf numFmtId="0" fontId="13" fillId="6" borderId="1" xfId="0" applyFont="1" applyFill="1" applyBorder="1" applyAlignment="1">
      <alignment horizontal="center" wrapText="1"/>
    </xf>
    <xf numFmtId="0" fontId="15" fillId="6" borderId="1" xfId="0" applyFont="1" applyFill="1" applyBorder="1" applyAlignment="1">
      <alignment wrapText="1"/>
    </xf>
    <xf numFmtId="0" fontId="14" fillId="0" borderId="0" xfId="0" applyFont="1" applyAlignment="1">
      <alignment horizontal="center" wrapText="1"/>
    </xf>
    <xf numFmtId="0" fontId="1" fillId="0" borderId="0" xfId="0" applyFont="1" applyAlignment="1">
      <alignment horizontal="left"/>
    </xf>
    <xf numFmtId="0" fontId="1" fillId="0" borderId="0" xfId="0" applyFont="1" applyAlignment="1">
      <alignment horizontal="left" wrapText="1"/>
    </xf>
    <xf numFmtId="0" fontId="22" fillId="2" borderId="0" xfId="0" quotePrefix="1" applyFont="1" applyFill="1" applyAlignment="1">
      <alignment vertical="center"/>
    </xf>
    <xf numFmtId="0" fontId="28" fillId="2" borderId="0" xfId="0" applyFont="1" applyFill="1" applyAlignment="1">
      <alignment horizontal="left" vertical="center"/>
    </xf>
    <xf numFmtId="0" fontId="22" fillId="3" borderId="0" xfId="0" applyFont="1" applyFill="1" applyAlignment="1">
      <alignment horizontal="left" vertical="center"/>
    </xf>
    <xf numFmtId="0" fontId="22" fillId="3" borderId="0" xfId="0" quotePrefix="1" applyFont="1" applyFill="1" applyAlignment="1">
      <alignment horizontal="left" vertical="center"/>
    </xf>
    <xf numFmtId="0" fontId="28" fillId="2" borderId="0" xfId="0" quotePrefix="1" applyFont="1" applyFill="1" applyAlignment="1">
      <alignment horizontal="left" vertical="center"/>
    </xf>
    <xf numFmtId="0" fontId="22" fillId="2" borderId="0" xfId="0" quotePrefix="1" applyFont="1" applyFill="1" applyAlignment="1">
      <alignment horizontal="left" vertical="center"/>
    </xf>
    <xf numFmtId="0" fontId="29" fillId="2" borderId="0" xfId="0" applyFont="1" applyFill="1" applyAlignment="1">
      <alignment horizontal="left" vertical="center"/>
    </xf>
    <xf numFmtId="0" fontId="14" fillId="7" borderId="1" xfId="0" applyFont="1" applyFill="1" applyBorder="1" applyAlignment="1">
      <alignment wrapText="1"/>
    </xf>
    <xf numFmtId="0" fontId="13"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protection locked="0"/>
    </xf>
    <xf numFmtId="0" fontId="14" fillId="8" borderId="1" xfId="0" applyFont="1" applyFill="1" applyBorder="1" applyAlignment="1">
      <alignment horizontal="center" wrapText="1"/>
    </xf>
    <xf numFmtId="1" fontId="14" fillId="8" borderId="1" xfId="0" applyNumberFormat="1" applyFont="1" applyFill="1" applyBorder="1" applyAlignment="1">
      <alignment horizontal="center" wrapText="1"/>
    </xf>
    <xf numFmtId="0" fontId="1" fillId="2" borderId="0" xfId="0" applyFont="1" applyFill="1" applyAlignment="1">
      <alignment horizontal="center"/>
    </xf>
    <xf numFmtId="0" fontId="22" fillId="2" borderId="0" xfId="0" applyFont="1" applyFill="1" applyAlignment="1">
      <alignment horizontal="right"/>
    </xf>
    <xf numFmtId="0" fontId="1" fillId="2" borderId="1" xfId="0" applyFont="1" applyFill="1" applyBorder="1" applyAlignment="1" applyProtection="1">
      <alignment horizontal="left"/>
      <protection locked="0"/>
    </xf>
    <xf numFmtId="0" fontId="10" fillId="2" borderId="0" xfId="0" applyFont="1" applyFill="1" applyAlignment="1">
      <alignment horizontal="justify" wrapText="1"/>
    </xf>
    <xf numFmtId="0" fontId="2" fillId="2" borderId="0" xfId="0" applyFont="1" applyFill="1" applyAlignment="1" applyProtection="1">
      <alignment horizontal="center"/>
      <protection locked="0"/>
    </xf>
    <xf numFmtId="0" fontId="26" fillId="2" borderId="0" xfId="0" applyFont="1" applyFill="1" applyAlignment="1">
      <alignment horizontal="center" vertical="center" textRotation="90" wrapText="1"/>
    </xf>
    <xf numFmtId="0" fontId="1" fillId="2" borderId="10" xfId="0" quotePrefix="1" applyFont="1" applyFill="1" applyBorder="1" applyAlignment="1">
      <alignment horizontal="left" vertical="center"/>
    </xf>
    <xf numFmtId="0" fontId="2" fillId="2" borderId="10" xfId="0" applyFont="1" applyFill="1" applyBorder="1" applyAlignment="1">
      <alignment horizontal="left" vertical="center"/>
    </xf>
    <xf numFmtId="0" fontId="2" fillId="2" borderId="1" xfId="0" applyFont="1" applyFill="1" applyBorder="1" applyAlignment="1">
      <alignment horizontal="center"/>
    </xf>
    <xf numFmtId="0" fontId="22" fillId="2" borderId="0" xfId="0" applyFont="1" applyFill="1" applyAlignment="1">
      <alignment horizontal="center"/>
    </xf>
    <xf numFmtId="0" fontId="22" fillId="2" borderId="0" xfId="0" applyFont="1" applyFill="1" applyAlignment="1">
      <alignment horizontal="center" vertical="center"/>
    </xf>
    <xf numFmtId="0" fontId="13" fillId="2" borderId="1" xfId="0" applyFont="1" applyFill="1" applyBorder="1" applyAlignment="1" applyProtection="1">
      <alignment horizontal="center"/>
      <protection locked="0"/>
    </xf>
    <xf numFmtId="0" fontId="14" fillId="2" borderId="1" xfId="0" applyFont="1" applyFill="1" applyBorder="1" applyAlignment="1" applyProtection="1">
      <alignment horizontal="center" vertical="center"/>
      <protection locked="0"/>
    </xf>
    <xf numFmtId="0" fontId="19" fillId="2" borderId="0" xfId="0" applyFont="1" applyFill="1" applyAlignment="1">
      <alignment horizontal="center" vertical="center" textRotation="90"/>
    </xf>
    <xf numFmtId="0" fontId="1" fillId="2" borderId="25" xfId="0" applyFont="1" applyFill="1" applyBorder="1" applyAlignment="1">
      <alignment vertical="center"/>
    </xf>
    <xf numFmtId="0" fontId="1" fillId="2" borderId="0" xfId="0" applyFont="1" applyFill="1" applyAlignment="1">
      <alignment vertical="center"/>
    </xf>
    <xf numFmtId="0" fontId="0" fillId="2" borderId="25" xfId="0" applyFill="1" applyBorder="1" applyAlignment="1">
      <alignment horizontal="left"/>
    </xf>
    <xf numFmtId="0" fontId="0" fillId="2" borderId="0" xfId="0" applyFill="1" applyAlignment="1">
      <alignment horizontal="center" vertical="center" textRotation="90"/>
    </xf>
    <xf numFmtId="0" fontId="11" fillId="2" borderId="0" xfId="0" applyFont="1" applyFill="1" applyAlignment="1">
      <alignment wrapText="1"/>
    </xf>
    <xf numFmtId="0" fontId="22" fillId="2" borderId="0" xfId="0" applyFont="1" applyFill="1" applyAlignment="1">
      <alignment vertical="center" wrapText="1"/>
    </xf>
    <xf numFmtId="0" fontId="22" fillId="2" borderId="0" xfId="0" applyFont="1" applyFill="1"/>
    <xf numFmtId="0" fontId="38" fillId="2" borderId="4" xfId="0" applyFont="1" applyFill="1" applyBorder="1" applyAlignment="1">
      <alignment horizontal="center" vertical="center"/>
    </xf>
    <xf numFmtId="0" fontId="22" fillId="2" borderId="0" xfId="0" applyFont="1" applyFill="1" applyAlignment="1">
      <alignment horizontal="right" vertical="center" wrapText="1"/>
    </xf>
    <xf numFmtId="0" fontId="18" fillId="3" borderId="21" xfId="0" applyFont="1" applyFill="1" applyBorder="1" applyAlignment="1">
      <alignment horizontal="center" vertical="center" textRotation="90"/>
    </xf>
    <xf numFmtId="0" fontId="19" fillId="3" borderId="23" xfId="0" applyFont="1" applyFill="1" applyBorder="1" applyAlignment="1">
      <alignment horizontal="center" vertical="center" textRotation="90"/>
    </xf>
    <xf numFmtId="0" fontId="18" fillId="3" borderId="18" xfId="0" applyFont="1" applyFill="1" applyBorder="1" applyAlignment="1">
      <alignment horizontal="center" vertical="center" textRotation="90"/>
    </xf>
    <xf numFmtId="0" fontId="19" fillId="3" borderId="19" xfId="0" applyFont="1" applyFill="1" applyBorder="1" applyAlignment="1">
      <alignment horizontal="center" vertical="center" textRotation="90"/>
    </xf>
    <xf numFmtId="0" fontId="19" fillId="3" borderId="20" xfId="0" applyFont="1" applyFill="1" applyBorder="1" applyAlignment="1">
      <alignment horizontal="center" vertical="center" textRotation="90"/>
    </xf>
    <xf numFmtId="0" fontId="22" fillId="2" borderId="0" xfId="0" applyFont="1" applyFill="1" applyAlignment="1">
      <alignment horizontal="right" vertical="center" wrapText="1"/>
    </xf>
    <xf numFmtId="0" fontId="22" fillId="2" borderId="22" xfId="0" applyFont="1" applyFill="1" applyBorder="1" applyAlignment="1">
      <alignment horizontal="right" vertical="center" wrapText="1"/>
    </xf>
    <xf numFmtId="0" fontId="18" fillId="3" borderId="2" xfId="0" applyFont="1" applyFill="1" applyBorder="1" applyAlignment="1">
      <alignment horizontal="center" vertical="center" textRotation="90"/>
    </xf>
    <xf numFmtId="0" fontId="19" fillId="3" borderId="29" xfId="0" applyFont="1" applyFill="1" applyBorder="1" applyAlignment="1">
      <alignment horizontal="center" vertical="center" textRotation="90"/>
    </xf>
    <xf numFmtId="0" fontId="19" fillId="3" borderId="29" xfId="0" applyFont="1" applyFill="1" applyBorder="1" applyAlignment="1">
      <alignment vertical="center"/>
    </xf>
    <xf numFmtId="0" fontId="2" fillId="2" borderId="27" xfId="0" applyFont="1" applyFill="1" applyBorder="1" applyAlignment="1">
      <alignment horizontal="left" vertical="center" wrapText="1"/>
    </xf>
    <xf numFmtId="0" fontId="2" fillId="2" borderId="0" xfId="0" applyFont="1" applyFill="1" applyAlignment="1">
      <alignment horizontal="left" vertical="center" wrapText="1"/>
    </xf>
    <xf numFmtId="0" fontId="1" fillId="2" borderId="24" xfId="0" quotePrefix="1" applyFont="1" applyFill="1" applyBorder="1" applyAlignment="1">
      <alignment horizontal="justify" vertical="center" wrapText="1"/>
    </xf>
    <xf numFmtId="0" fontId="0" fillId="2" borderId="25" xfId="0" applyFill="1" applyBorder="1" applyAlignment="1">
      <alignment horizontal="justify" vertical="center"/>
    </xf>
    <xf numFmtId="0" fontId="0" fillId="2" borderId="21" xfId="0" applyFill="1" applyBorder="1" applyAlignment="1">
      <alignment horizontal="justify" vertical="center"/>
    </xf>
    <xf numFmtId="0" fontId="2" fillId="2" borderId="0" xfId="0" applyFont="1" applyFill="1" applyAlignment="1">
      <alignment horizontal="center" vertical="center"/>
    </xf>
    <xf numFmtId="0" fontId="0" fillId="2" borderId="0" xfId="0" applyFill="1" applyAlignment="1">
      <alignment horizontal="center"/>
    </xf>
    <xf numFmtId="0" fontId="2" fillId="2" borderId="22" xfId="0" applyFont="1" applyFill="1" applyBorder="1" applyAlignment="1">
      <alignment horizontal="left" vertical="center" wrapText="1"/>
    </xf>
    <xf numFmtId="0" fontId="1" fillId="3" borderId="15"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0" fillId="3" borderId="5" xfId="0" applyFill="1" applyBorder="1" applyAlignment="1" applyProtection="1">
      <alignment horizontal="left" vertical="center" wrapText="1"/>
      <protection locked="0"/>
    </xf>
    <xf numFmtId="0" fontId="1" fillId="3" borderId="3" xfId="0" quotePrefix="1" applyFont="1"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0" fontId="0" fillId="3" borderId="17" xfId="0" applyFill="1" applyBorder="1" applyAlignment="1" applyProtection="1">
      <alignment horizontal="left" vertical="center"/>
      <protection locked="0"/>
    </xf>
    <xf numFmtId="0" fontId="27" fillId="2" borderId="26" xfId="2" quotePrefix="1" applyFont="1" applyFill="1" applyBorder="1" applyAlignment="1">
      <alignment horizontal="left" vertical="center" wrapText="1"/>
    </xf>
    <xf numFmtId="0" fontId="22" fillId="2" borderId="28" xfId="0" quotePrefix="1" applyFont="1" applyFill="1" applyBorder="1" applyAlignment="1">
      <alignment horizontal="left" vertical="center" wrapText="1"/>
    </xf>
    <xf numFmtId="0" fontId="22" fillId="2" borderId="23" xfId="0" quotePrefix="1" applyFont="1" applyFill="1" applyBorder="1" applyAlignment="1">
      <alignment horizontal="left" vertical="center" wrapText="1"/>
    </xf>
    <xf numFmtId="0" fontId="1" fillId="3" borderId="1" xfId="0" applyFont="1" applyFill="1" applyBorder="1" applyAlignment="1" applyProtection="1">
      <alignment vertical="center"/>
      <protection locked="0"/>
    </xf>
    <xf numFmtId="0" fontId="0" fillId="3" borderId="1" xfId="0" applyFill="1" applyBorder="1" applyProtection="1">
      <protection locked="0"/>
    </xf>
    <xf numFmtId="0" fontId="1" fillId="3" borderId="1" xfId="0" applyFont="1"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37" fillId="2" borderId="0" xfId="0" applyFont="1" applyFill="1" applyAlignment="1">
      <alignment horizontal="justify" wrapText="1"/>
    </xf>
    <xf numFmtId="0" fontId="11" fillId="2" borderId="0" xfId="0" applyFont="1" applyFill="1" applyAlignment="1">
      <alignment horizontal="center" wrapText="1"/>
    </xf>
    <xf numFmtId="0" fontId="33" fillId="2" borderId="0" xfId="0" applyFont="1" applyFill="1" applyAlignment="1">
      <alignment horizontal="left" wrapText="1"/>
    </xf>
    <xf numFmtId="0" fontId="35" fillId="2" borderId="0" xfId="0" applyFont="1" applyFill="1" applyAlignment="1">
      <alignment horizontal="left" wrapText="1"/>
    </xf>
    <xf numFmtId="0" fontId="25" fillId="2" borderId="0" xfId="0" applyFont="1" applyFill="1" applyAlignment="1">
      <alignment horizontal="left" wrapText="1"/>
    </xf>
    <xf numFmtId="0" fontId="10" fillId="2" borderId="0" xfId="0" applyFont="1" applyFill="1" applyAlignment="1">
      <alignment horizontal="justify" wrapText="1"/>
    </xf>
    <xf numFmtId="0" fontId="1" fillId="3" borderId="2" xfId="0" applyFont="1" applyFill="1" applyBorder="1" applyAlignment="1" applyProtection="1">
      <alignment horizontal="left" vertical="center" wrapText="1"/>
      <protection locked="0"/>
    </xf>
    <xf numFmtId="0" fontId="0" fillId="3" borderId="2" xfId="0" applyFill="1" applyBorder="1" applyAlignment="1" applyProtection="1">
      <alignment horizontal="left" vertical="center" wrapText="1"/>
      <protection locked="0"/>
    </xf>
    <xf numFmtId="0" fontId="0" fillId="3" borderId="24" xfId="0" applyFill="1" applyBorder="1" applyAlignment="1" applyProtection="1">
      <alignment horizontal="left" vertical="center" wrapText="1"/>
      <protection locked="0"/>
    </xf>
    <xf numFmtId="0" fontId="15" fillId="2" borderId="0" xfId="0" applyFont="1" applyFill="1" applyAlignment="1">
      <alignment horizontal="center" vertical="center"/>
    </xf>
    <xf numFmtId="0" fontId="20" fillId="2" borderId="0" xfId="0" applyFont="1" applyFill="1"/>
    <xf numFmtId="164" fontId="1" fillId="3" borderId="2" xfId="0" applyNumberFormat="1" applyFont="1" applyFill="1" applyBorder="1" applyAlignment="1" applyProtection="1">
      <alignment horizontal="right"/>
      <protection locked="0"/>
    </xf>
    <xf numFmtId="0" fontId="0" fillId="3" borderId="24" xfId="0" applyFill="1" applyBorder="1" applyProtection="1">
      <protection locked="0"/>
    </xf>
    <xf numFmtId="0" fontId="1" fillId="2" borderId="0" xfId="0" applyFont="1" applyFill="1" applyAlignment="1">
      <alignment horizontal="justify" vertical="center" wrapText="1"/>
    </xf>
    <xf numFmtId="0" fontId="0" fillId="2" borderId="0" xfId="0" applyFill="1" applyAlignment="1">
      <alignment horizontal="justify" vertical="center"/>
    </xf>
    <xf numFmtId="0" fontId="1" fillId="3" borderId="1" xfId="0" applyFont="1" applyFill="1" applyBorder="1" applyAlignment="1" applyProtection="1">
      <alignment horizontal="left" vertical="center" wrapText="1"/>
      <protection locked="0"/>
    </xf>
    <xf numFmtId="0" fontId="14" fillId="2" borderId="0" xfId="0" applyFont="1" applyFill="1" applyAlignment="1">
      <alignment horizontal="center" vertical="center"/>
    </xf>
    <xf numFmtId="0" fontId="1" fillId="2" borderId="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1" xfId="0" applyFont="1" applyFill="1" applyBorder="1" applyAlignment="1">
      <alignment horizontal="left" vertical="center"/>
    </xf>
    <xf numFmtId="0" fontId="2" fillId="2" borderId="27" xfId="0" applyFont="1" applyFill="1" applyBorder="1" applyAlignment="1">
      <alignment horizontal="left" vertical="center"/>
    </xf>
    <xf numFmtId="0" fontId="2" fillId="2" borderId="22" xfId="0" applyFont="1" applyFill="1" applyBorder="1" applyAlignment="1">
      <alignment horizontal="left" vertical="center"/>
    </xf>
    <xf numFmtId="0" fontId="16" fillId="2" borderId="0" xfId="0" applyFont="1" applyFill="1" applyAlignment="1">
      <alignment vertical="center"/>
    </xf>
    <xf numFmtId="0" fontId="17" fillId="2" borderId="0" xfId="0" applyFont="1" applyFill="1"/>
    <xf numFmtId="0" fontId="16" fillId="2" borderId="0" xfId="0" applyFont="1" applyFill="1" applyAlignment="1">
      <alignment vertical="center" wrapText="1"/>
    </xf>
    <xf numFmtId="0" fontId="17" fillId="2" borderId="0" xfId="0" applyFont="1" applyFill="1" applyAlignment="1">
      <alignment wrapText="1"/>
    </xf>
    <xf numFmtId="0" fontId="1" fillId="2" borderId="0" xfId="0" applyFont="1" applyFill="1" applyAlignment="1">
      <alignment vertical="center"/>
    </xf>
    <xf numFmtId="0" fontId="0" fillId="2" borderId="0" xfId="0" applyFill="1"/>
    <xf numFmtId="0" fontId="30" fillId="2" borderId="0" xfId="0" applyFont="1" applyFill="1" applyAlignment="1">
      <alignment horizontal="center" vertical="center" wrapText="1"/>
    </xf>
    <xf numFmtId="0" fontId="23" fillId="2" borderId="0" xfId="0" applyFont="1" applyFill="1" applyAlignment="1">
      <alignment horizontal="center" vertical="center" wrapText="1"/>
    </xf>
    <xf numFmtId="0" fontId="24" fillId="2" borderId="0" xfId="0" applyFont="1" applyFill="1" applyAlignment="1">
      <alignment horizontal="left" wrapText="1"/>
    </xf>
    <xf numFmtId="0" fontId="39" fillId="2" borderId="0" xfId="0" applyFont="1" applyFill="1" applyAlignment="1">
      <alignment horizontal="center" vertical="center" wrapText="1"/>
    </xf>
    <xf numFmtId="0" fontId="1" fillId="3" borderId="15" xfId="0" applyFont="1" applyFill="1" applyBorder="1" applyAlignment="1" applyProtection="1">
      <alignment horizontal="left" vertical="center"/>
      <protection locked="0"/>
    </xf>
    <xf numFmtId="0" fontId="0" fillId="3" borderId="5" xfId="0" applyFill="1" applyBorder="1" applyAlignment="1" applyProtection="1">
      <alignment horizontal="left"/>
      <protection locked="0"/>
    </xf>
    <xf numFmtId="0" fontId="0" fillId="3" borderId="16" xfId="0" applyFill="1" applyBorder="1" applyAlignment="1" applyProtection="1">
      <alignment horizontal="left"/>
      <protection locked="0"/>
    </xf>
    <xf numFmtId="0" fontId="1" fillId="2" borderId="0" xfId="0" applyFont="1" applyFill="1" applyAlignment="1">
      <alignment horizontal="left" vertical="center" wrapText="1"/>
    </xf>
    <xf numFmtId="0" fontId="0" fillId="2" borderId="0" xfId="0" applyFill="1" applyAlignment="1">
      <alignment horizontal="left"/>
    </xf>
    <xf numFmtId="0" fontId="1" fillId="3" borderId="3" xfId="0" applyFont="1" applyFill="1" applyBorder="1" applyAlignment="1" applyProtection="1">
      <alignment horizontal="left" vertical="center" wrapText="1"/>
      <protection locked="0"/>
    </xf>
    <xf numFmtId="0" fontId="0" fillId="3" borderId="4" xfId="0" applyFill="1" applyBorder="1" applyAlignment="1" applyProtection="1">
      <alignment horizontal="left" wrapText="1"/>
      <protection locked="0"/>
    </xf>
    <xf numFmtId="0" fontId="0" fillId="3" borderId="17" xfId="0" applyFill="1" applyBorder="1" applyAlignment="1" applyProtection="1">
      <alignment horizontal="left" wrapText="1"/>
      <protection locked="0"/>
    </xf>
    <xf numFmtId="0" fontId="19" fillId="3" borderId="22" xfId="0" applyFont="1" applyFill="1" applyBorder="1" applyAlignment="1">
      <alignment horizontal="center" vertical="center" textRotation="90"/>
    </xf>
    <xf numFmtId="0" fontId="19" fillId="3" borderId="30" xfId="0" applyFont="1" applyFill="1" applyBorder="1" applyAlignment="1">
      <alignment horizontal="center" vertical="center" textRotation="90"/>
    </xf>
    <xf numFmtId="0" fontId="18" fillId="2" borderId="0" xfId="0" applyFont="1" applyFill="1" applyAlignment="1">
      <alignment horizontal="center" vertical="center"/>
    </xf>
    <xf numFmtId="0" fontId="1" fillId="2" borderId="27" xfId="0" applyFont="1" applyFill="1" applyBorder="1" applyAlignment="1">
      <alignment horizontal="justify" vertical="justify" wrapText="1"/>
    </xf>
    <xf numFmtId="0" fontId="1" fillId="2" borderId="0" xfId="0" applyFont="1" applyFill="1" applyAlignment="1">
      <alignment horizontal="justify" vertical="justify" wrapText="1"/>
    </xf>
    <xf numFmtId="0" fontId="1" fillId="2" borderId="0" xfId="0" applyFont="1" applyFill="1" applyAlignment="1">
      <alignment horizontal="center" vertical="center"/>
    </xf>
    <xf numFmtId="0" fontId="25" fillId="2" borderId="10" xfId="0" applyFont="1" applyFill="1" applyBorder="1" applyAlignment="1">
      <alignment horizontal="left" wrapText="1"/>
    </xf>
    <xf numFmtId="0" fontId="1" fillId="0" borderId="10" xfId="0" applyFont="1" applyBorder="1" applyAlignment="1" applyProtection="1">
      <alignment horizontal="center" vertical="center"/>
      <protection locked="0"/>
    </xf>
    <xf numFmtId="0" fontId="11" fillId="2" borderId="0" xfId="0" applyFont="1" applyFill="1" applyAlignment="1">
      <alignment horizontal="center" vertical="center"/>
    </xf>
    <xf numFmtId="0" fontId="37" fillId="2" borderId="0" xfId="0" quotePrefix="1" applyFont="1" applyFill="1" applyAlignment="1">
      <alignment horizontal="justify" wrapText="1"/>
    </xf>
    <xf numFmtId="0" fontId="24" fillId="3" borderId="15" xfId="0" applyFont="1" applyFill="1" applyBorder="1" applyAlignment="1">
      <alignment horizontal="center"/>
    </xf>
    <xf numFmtId="0" fontId="24" fillId="3" borderId="5" xfId="0" applyFont="1" applyFill="1" applyBorder="1" applyAlignment="1">
      <alignment horizontal="center"/>
    </xf>
    <xf numFmtId="0" fontId="24" fillId="3" borderId="16" xfId="0" applyFont="1" applyFill="1" applyBorder="1" applyAlignment="1">
      <alignment horizontal="center"/>
    </xf>
    <xf numFmtId="0" fontId="26" fillId="3" borderId="29" xfId="0" applyFont="1" applyFill="1" applyBorder="1" applyAlignment="1">
      <alignment horizontal="center" vertical="center" textRotation="90" wrapText="1"/>
    </xf>
    <xf numFmtId="0" fontId="26" fillId="3" borderId="30" xfId="0" applyFont="1" applyFill="1" applyBorder="1" applyAlignment="1">
      <alignment horizontal="center" vertical="center" textRotation="90" wrapText="1"/>
    </xf>
    <xf numFmtId="0" fontId="9" fillId="2" borderId="1" xfId="2" applyFill="1" applyBorder="1" applyAlignment="1" applyProtection="1">
      <alignment horizontal="left"/>
      <protection locked="0"/>
    </xf>
    <xf numFmtId="0" fontId="1" fillId="2" borderId="1" xfId="0" applyFont="1" applyFill="1" applyBorder="1" applyAlignment="1" applyProtection="1">
      <alignment horizontal="left"/>
      <protection locked="0"/>
    </xf>
    <xf numFmtId="0" fontId="1" fillId="2" borderId="15" xfId="0" applyFont="1" applyFill="1" applyBorder="1" applyAlignment="1" applyProtection="1">
      <alignment horizontal="left" wrapText="1"/>
      <protection locked="0"/>
    </xf>
    <xf numFmtId="0" fontId="1" fillId="2" borderId="16" xfId="0" applyFont="1" applyFill="1" applyBorder="1" applyAlignment="1" applyProtection="1">
      <alignment horizontal="left" wrapText="1"/>
      <protection locked="0"/>
    </xf>
    <xf numFmtId="0" fontId="14" fillId="9" borderId="15" xfId="0" applyFont="1" applyFill="1" applyBorder="1" applyAlignment="1">
      <alignment horizontal="center" vertical="center"/>
    </xf>
    <xf numFmtId="0" fontId="14" fillId="9" borderId="5" xfId="0" applyFont="1" applyFill="1" applyBorder="1" applyAlignment="1">
      <alignment horizontal="center" vertical="center"/>
    </xf>
    <xf numFmtId="0" fontId="14" fillId="9" borderId="16" xfId="0" applyFont="1" applyFill="1" applyBorder="1" applyAlignment="1">
      <alignment horizontal="center" vertical="center"/>
    </xf>
    <xf numFmtId="0" fontId="33" fillId="2" borderId="27" xfId="0" applyFont="1" applyFill="1" applyBorder="1" applyAlignment="1">
      <alignment horizontal="left" vertical="center" wrapText="1"/>
    </xf>
    <xf numFmtId="0" fontId="33" fillId="2" borderId="0" xfId="0" applyFont="1" applyFill="1" applyAlignment="1">
      <alignment horizontal="left" vertical="center" wrapText="1"/>
    </xf>
    <xf numFmtId="0" fontId="33" fillId="2" borderId="22" xfId="0" applyFont="1" applyFill="1" applyBorder="1" applyAlignment="1">
      <alignment horizontal="left" vertical="center" wrapText="1"/>
    </xf>
    <xf numFmtId="0" fontId="1" fillId="2" borderId="26" xfId="0" applyFont="1" applyFill="1" applyBorder="1" applyAlignment="1">
      <alignment horizontal="left" vertical="justify"/>
    </xf>
    <xf numFmtId="0" fontId="1" fillId="2" borderId="28" xfId="0" applyFont="1" applyFill="1" applyBorder="1" applyAlignment="1">
      <alignment horizontal="left" vertical="justify"/>
    </xf>
    <xf numFmtId="0" fontId="1" fillId="2" borderId="23" xfId="0" applyFont="1" applyFill="1" applyBorder="1" applyAlignment="1">
      <alignment horizontal="left" vertical="justify"/>
    </xf>
    <xf numFmtId="0" fontId="24" fillId="3" borderId="15"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16" xfId="0" applyFont="1" applyFill="1" applyBorder="1" applyAlignment="1">
      <alignment horizontal="center" vertical="center"/>
    </xf>
    <xf numFmtId="0" fontId="26" fillId="3" borderId="2" xfId="0" applyFont="1" applyFill="1" applyBorder="1" applyAlignment="1">
      <alignment horizontal="center" vertical="center" textRotation="90" wrapText="1"/>
    </xf>
    <xf numFmtId="0" fontId="13" fillId="0" borderId="0" xfId="0" applyFont="1" applyAlignment="1">
      <alignment horizontal="center" vertical="center"/>
    </xf>
    <xf numFmtId="0" fontId="0" fillId="0" borderId="1" xfId="0" applyBorder="1" applyAlignment="1">
      <alignment horizontal="center"/>
    </xf>
  </cellXfs>
  <cellStyles count="3">
    <cellStyle name="Collegamento ipertestuale" xfId="2" builtinId="8"/>
    <cellStyle name="Migliaia" xfId="1" builtinId="3"/>
    <cellStyle name="Normale" xfId="0" builtinId="0"/>
  </cellStyles>
  <dxfs count="11">
    <dxf>
      <font>
        <color rgb="FF9C0006"/>
      </font>
      <fill>
        <patternFill>
          <bgColor rgb="FFFFC7CE"/>
        </patternFill>
      </fill>
    </dxf>
    <dxf>
      <font>
        <color rgb="FF006100"/>
      </font>
      <fill>
        <patternFill>
          <bgColor rgb="FFC6EFCE"/>
        </patternFill>
      </fill>
    </dxf>
    <dxf>
      <fill>
        <patternFill>
          <bgColor rgb="FFFF0000"/>
        </patternFill>
      </fill>
    </dxf>
    <dxf>
      <font>
        <b/>
        <i val="0"/>
        <strike/>
      </font>
    </dxf>
    <dxf>
      <font>
        <strike val="0"/>
      </font>
    </dxf>
    <dxf>
      <font>
        <b/>
        <i val="0"/>
        <strike/>
      </font>
    </dxf>
    <dxf>
      <font>
        <strike val="0"/>
      </font>
    </dxf>
    <dxf>
      <font>
        <b/>
        <i val="0"/>
        <strike val="0"/>
      </font>
    </dxf>
    <dxf>
      <font>
        <b/>
        <i val="0"/>
        <strike val="0"/>
      </font>
    </dxf>
    <dxf>
      <font>
        <b/>
        <i val="0"/>
        <strike/>
      </font>
    </dxf>
    <dxf>
      <font>
        <strike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lexview-int.regione.fvg.it/FontiNormative/xml/xmlLex.aspx?anno=2015&amp;legge=11&amp;lista=0&amp;fx=lex%5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L112"/>
  <sheetViews>
    <sheetView tabSelected="1" zoomScale="182" zoomScaleNormal="182" zoomScaleSheetLayoutView="182" workbookViewId="0">
      <selection activeCell="C7" sqref="C7:E7"/>
    </sheetView>
  </sheetViews>
  <sheetFormatPr defaultColWidth="9" defaultRowHeight="13.5" x14ac:dyDescent="0.25"/>
  <cols>
    <col min="1" max="2" width="10.5703125" style="37" customWidth="1"/>
    <col min="3" max="4" width="24.5703125" style="37" customWidth="1"/>
    <col min="5" max="5" width="8.5703125" style="46" customWidth="1"/>
    <col min="6" max="6" width="5.5703125" style="37" customWidth="1"/>
    <col min="7" max="7" width="9.42578125" style="37" hidden="1" customWidth="1"/>
    <col min="8" max="16384" width="9" style="37"/>
  </cols>
  <sheetData>
    <row r="1" spans="1:6" ht="15" customHeight="1" x14ac:dyDescent="0.25">
      <c r="A1" s="50"/>
      <c r="B1" s="50"/>
      <c r="C1" s="50"/>
      <c r="D1" s="194" t="s">
        <v>14</v>
      </c>
      <c r="E1" s="195"/>
      <c r="F1" s="195"/>
    </row>
    <row r="2" spans="1:6" s="38" customFormat="1" ht="38.25" customHeight="1" x14ac:dyDescent="0.25">
      <c r="A2" s="203"/>
      <c r="B2" s="203"/>
      <c r="C2" s="203"/>
      <c r="D2" s="196" t="s">
        <v>863</v>
      </c>
      <c r="E2" s="197"/>
      <c r="F2" s="197"/>
    </row>
    <row r="3" spans="1:6" ht="20.25" customHeight="1" x14ac:dyDescent="0.25">
      <c r="A3" s="203"/>
      <c r="B3" s="203"/>
      <c r="C3" s="203"/>
      <c r="D3" s="194" t="s">
        <v>0</v>
      </c>
      <c r="E3" s="195"/>
      <c r="F3" s="195"/>
    </row>
    <row r="4" spans="1:6" ht="15" customHeight="1" x14ac:dyDescent="0.25">
      <c r="A4" s="50"/>
      <c r="B4" s="50"/>
      <c r="C4" s="50"/>
      <c r="D4" s="198" t="s">
        <v>1</v>
      </c>
      <c r="E4" s="199"/>
      <c r="F4" s="199"/>
    </row>
    <row r="5" spans="1:6" ht="62.45" customHeight="1" x14ac:dyDescent="0.35">
      <c r="A5" s="202" t="s">
        <v>967</v>
      </c>
      <c r="B5" s="202"/>
      <c r="C5" s="202"/>
      <c r="D5" s="202"/>
      <c r="E5" s="202"/>
      <c r="F5" s="202"/>
    </row>
    <row r="6" spans="1:6" s="39" customFormat="1" ht="33.950000000000003" customHeight="1" x14ac:dyDescent="0.25">
      <c r="A6" s="200" t="s">
        <v>968</v>
      </c>
      <c r="B6" s="201"/>
      <c r="C6" s="201"/>
      <c r="D6" s="201"/>
      <c r="E6" s="201"/>
      <c r="F6" s="201"/>
    </row>
    <row r="7" spans="1:6" ht="30" customHeight="1" x14ac:dyDescent="0.25">
      <c r="A7" s="189" t="s">
        <v>15</v>
      </c>
      <c r="B7" s="189"/>
      <c r="C7" s="168"/>
      <c r="D7" s="169"/>
      <c r="E7" s="169"/>
      <c r="F7" s="141" t="s">
        <v>855</v>
      </c>
    </row>
    <row r="8" spans="1:6" ht="30" customHeight="1" x14ac:dyDescent="0.25">
      <c r="A8" s="189" t="s">
        <v>16</v>
      </c>
      <c r="B8" s="189"/>
      <c r="C8" s="170"/>
      <c r="D8" s="171"/>
      <c r="E8" s="171"/>
      <c r="F8" s="142"/>
    </row>
    <row r="9" spans="1:6" ht="30" customHeight="1" x14ac:dyDescent="0.25">
      <c r="A9" s="188" t="s">
        <v>970</v>
      </c>
      <c r="B9" s="188"/>
      <c r="C9" s="188"/>
      <c r="D9" s="188"/>
      <c r="E9" s="188"/>
      <c r="F9" s="50"/>
    </row>
    <row r="10" spans="1:6" ht="30" customHeight="1" x14ac:dyDescent="0.3">
      <c r="A10" s="181" t="s">
        <v>2</v>
      </c>
      <c r="B10" s="181"/>
      <c r="C10" s="182"/>
      <c r="D10" s="182"/>
      <c r="E10" s="182"/>
      <c r="F10" s="50"/>
    </row>
    <row r="11" spans="1:6" s="40" customFormat="1" ht="30" customHeight="1" x14ac:dyDescent="0.25">
      <c r="A11" s="185" t="s">
        <v>18</v>
      </c>
      <c r="B11" s="186"/>
      <c r="C11" s="186"/>
      <c r="D11" s="186"/>
      <c r="E11" s="186"/>
      <c r="F11" s="51"/>
    </row>
    <row r="12" spans="1:6" ht="30" customHeight="1" x14ac:dyDescent="0.25">
      <c r="A12" s="190" t="s">
        <v>8</v>
      </c>
      <c r="B12" s="191"/>
      <c r="C12" s="159"/>
      <c r="D12" s="160"/>
      <c r="E12" s="160"/>
      <c r="F12" s="148" t="s">
        <v>856</v>
      </c>
    </row>
    <row r="13" spans="1:6" ht="50.25" customHeight="1" x14ac:dyDescent="0.25">
      <c r="A13" s="192" t="s">
        <v>9</v>
      </c>
      <c r="B13" s="193"/>
      <c r="C13" s="159"/>
      <c r="D13" s="161"/>
      <c r="E13" s="161"/>
      <c r="F13" s="149"/>
    </row>
    <row r="14" spans="1:6" ht="47.25" customHeight="1" x14ac:dyDescent="0.25">
      <c r="A14" s="151" t="s">
        <v>872</v>
      </c>
      <c r="B14" s="152"/>
      <c r="C14" s="187"/>
      <c r="D14" s="187"/>
      <c r="E14" s="159"/>
      <c r="F14" s="149"/>
    </row>
    <row r="15" spans="1:6" ht="30" customHeight="1" x14ac:dyDescent="0.25">
      <c r="A15" s="151" t="s">
        <v>10</v>
      </c>
      <c r="B15" s="152"/>
      <c r="C15" s="67" t="str">
        <f>IF(D15="","(attenzione: INSERIRE IMPORTO massimo 90mila)","")</f>
        <v>(attenzione: INSERIRE IMPORTO massimo 90mila)</v>
      </c>
      <c r="D15" s="183"/>
      <c r="E15" s="184"/>
      <c r="F15" s="149"/>
    </row>
    <row r="16" spans="1:6" ht="41.25" customHeight="1" x14ac:dyDescent="0.25">
      <c r="A16" s="151" t="s">
        <v>904</v>
      </c>
      <c r="B16" s="158"/>
      <c r="C16" s="178"/>
      <c r="D16" s="179"/>
      <c r="E16" s="180"/>
      <c r="F16" s="149"/>
    </row>
    <row r="17" spans="1:12" s="40" customFormat="1" ht="50.25" customHeight="1" x14ac:dyDescent="0.25">
      <c r="A17" s="153" t="s">
        <v>921</v>
      </c>
      <c r="B17" s="154"/>
      <c r="C17" s="154"/>
      <c r="D17" s="154"/>
      <c r="E17" s="155"/>
      <c r="F17" s="150"/>
      <c r="L17" s="41"/>
    </row>
    <row r="18" spans="1:12" s="40" customFormat="1" ht="15.75" x14ac:dyDescent="0.25">
      <c r="A18" s="165" t="s">
        <v>940</v>
      </c>
      <c r="B18" s="166"/>
      <c r="C18" s="166"/>
      <c r="D18" s="166"/>
      <c r="E18" s="167"/>
      <c r="F18" s="90"/>
      <c r="L18" s="41"/>
    </row>
    <row r="19" spans="1:12" s="40" customFormat="1" ht="12" customHeight="1" thickBot="1" x14ac:dyDescent="0.3">
      <c r="A19" s="54"/>
      <c r="B19" s="55"/>
      <c r="C19" s="55"/>
      <c r="D19" s="55"/>
      <c r="E19" s="55"/>
      <c r="F19" s="51"/>
    </row>
    <row r="20" spans="1:12" ht="30" customHeight="1" thickTop="1" x14ac:dyDescent="0.25">
      <c r="A20" s="52" t="s">
        <v>3</v>
      </c>
      <c r="B20" s="53"/>
      <c r="C20" s="53"/>
      <c r="D20" s="56"/>
      <c r="E20" s="57"/>
      <c r="F20" s="143" t="s">
        <v>857</v>
      </c>
    </row>
    <row r="21" spans="1:12" ht="21.6" customHeight="1" x14ac:dyDescent="0.25">
      <c r="A21" s="42"/>
      <c r="B21" s="58" t="s">
        <v>869</v>
      </c>
      <c r="C21" s="50"/>
      <c r="D21" s="50"/>
      <c r="E21" s="59"/>
      <c r="F21" s="144"/>
    </row>
    <row r="22" spans="1:12" ht="21.6" customHeight="1" x14ac:dyDescent="0.25">
      <c r="A22" s="42"/>
      <c r="B22" s="58" t="s">
        <v>19</v>
      </c>
      <c r="C22" s="50"/>
      <c r="D22" s="50"/>
      <c r="E22" s="43"/>
      <c r="F22" s="144"/>
    </row>
    <row r="23" spans="1:12" ht="21.6" customHeight="1" x14ac:dyDescent="0.25">
      <c r="A23" s="79"/>
      <c r="B23" s="58" t="s">
        <v>20</v>
      </c>
      <c r="C23" s="50"/>
      <c r="D23" s="50"/>
      <c r="E23" s="43"/>
      <c r="F23" s="144"/>
    </row>
    <row r="24" spans="1:12" ht="5.45" customHeight="1" thickBot="1" x14ac:dyDescent="0.3">
      <c r="A24" s="139" t="s">
        <v>981</v>
      </c>
      <c r="B24" s="60"/>
      <c r="C24" s="61"/>
      <c r="D24" s="61"/>
      <c r="E24" s="62"/>
      <c r="F24" s="145"/>
    </row>
    <row r="25" spans="1:12" ht="30" customHeight="1" thickTop="1" thickBot="1" x14ac:dyDescent="0.3">
      <c r="A25" s="156" t="s">
        <v>4</v>
      </c>
      <c r="B25" s="157"/>
      <c r="C25" s="157"/>
      <c r="D25" s="157"/>
      <c r="E25" s="157"/>
      <c r="F25" s="50"/>
    </row>
    <row r="26" spans="1:12" ht="26.45" customHeight="1" thickTop="1" x14ac:dyDescent="0.25">
      <c r="A26" s="52" t="s">
        <v>5</v>
      </c>
      <c r="B26" s="53"/>
      <c r="C26" s="53"/>
      <c r="D26" s="56"/>
      <c r="E26" s="57"/>
      <c r="F26" s="143" t="s">
        <v>858</v>
      </c>
    </row>
    <row r="27" spans="1:12" ht="19.5" customHeight="1" x14ac:dyDescent="0.25">
      <c r="A27" s="63" t="s">
        <v>11</v>
      </c>
      <c r="B27" s="64"/>
      <c r="C27" s="64"/>
      <c r="D27" s="58"/>
      <c r="E27" s="59"/>
      <c r="F27" s="144"/>
    </row>
    <row r="28" spans="1:12" ht="19.5" customHeight="1" thickBot="1" x14ac:dyDescent="0.3">
      <c r="A28" s="162"/>
      <c r="B28" s="163"/>
      <c r="C28" s="164"/>
      <c r="D28" s="61"/>
      <c r="E28" s="62"/>
      <c r="F28" s="145"/>
      <c r="G28" s="44">
        <f>IF(A28="ad efficacia autonoma",7,IF(A28="prosecuzione o completamento di precedenti realizzazioni",9,5))</f>
        <v>5</v>
      </c>
    </row>
    <row r="29" spans="1:12" ht="12.95" customHeight="1" thickTop="1" thickBot="1" x14ac:dyDescent="0.3">
      <c r="A29" s="50"/>
      <c r="B29" s="50"/>
      <c r="C29" s="50"/>
      <c r="D29" s="50"/>
      <c r="E29" s="50"/>
      <c r="F29" s="50"/>
    </row>
    <row r="30" spans="1:12" ht="24" customHeight="1" thickTop="1" x14ac:dyDescent="0.25">
      <c r="A30" s="52" t="s">
        <v>6</v>
      </c>
      <c r="B30" s="53"/>
      <c r="C30" s="53"/>
      <c r="D30" s="56"/>
      <c r="E30" s="57"/>
      <c r="F30" s="143" t="s">
        <v>859</v>
      </c>
    </row>
    <row r="31" spans="1:12" ht="18.95" customHeight="1" x14ac:dyDescent="0.25">
      <c r="A31" s="63" t="s">
        <v>13</v>
      </c>
      <c r="B31" s="64"/>
      <c r="C31" s="64"/>
      <c r="D31" s="58"/>
      <c r="E31" s="59"/>
      <c r="F31" s="144"/>
    </row>
    <row r="32" spans="1:12" ht="26.25" customHeight="1" thickBot="1" x14ac:dyDescent="0.3">
      <c r="A32" s="209"/>
      <c r="B32" s="210"/>
      <c r="C32" s="210"/>
      <c r="D32" s="211"/>
      <c r="E32" s="62"/>
      <c r="F32" s="145"/>
      <c r="G32" s="44">
        <f>IF(A32="trattasi di lavori di piccola entità da affidare in tempi stretti e concludere entro l’esercizio finanziario",9,IF(A32="è di semplicità esecutiva essendo già stati acquisiti i necessari nulla osta o autorizzazioni",7,IF(A32="è in avanzato stato l’iter progettuale",5,0)))</f>
        <v>0</v>
      </c>
    </row>
    <row r="33" spans="1:7" ht="6.75" customHeight="1" thickTop="1" x14ac:dyDescent="0.25">
      <c r="A33" s="58"/>
      <c r="B33" s="58"/>
      <c r="C33" s="58"/>
      <c r="D33" s="50"/>
      <c r="E33" s="65"/>
      <c r="F33" s="50"/>
    </row>
    <row r="34" spans="1:7" ht="6.75" customHeight="1" x14ac:dyDescent="0.25">
      <c r="A34" s="58"/>
      <c r="B34" s="58"/>
      <c r="C34" s="58"/>
      <c r="D34" s="50"/>
      <c r="E34" s="65"/>
      <c r="F34" s="50"/>
    </row>
    <row r="35" spans="1:7" ht="30" customHeight="1" x14ac:dyDescent="0.25">
      <c r="A35" s="76" t="s">
        <v>870</v>
      </c>
      <c r="B35" s="77"/>
      <c r="C35" s="71"/>
      <c r="D35" s="78"/>
      <c r="E35" s="73"/>
      <c r="F35" s="148" t="s">
        <v>860</v>
      </c>
    </row>
    <row r="36" spans="1:7" ht="18.600000000000001" customHeight="1" x14ac:dyDescent="0.25">
      <c r="A36" s="79"/>
      <c r="B36" s="207" t="s">
        <v>871</v>
      </c>
      <c r="C36" s="208"/>
      <c r="D36" s="208"/>
      <c r="E36" s="80"/>
      <c r="F36" s="149"/>
    </row>
    <row r="37" spans="1:7" ht="18.600000000000001" customHeight="1" x14ac:dyDescent="0.25">
      <c r="A37" s="81"/>
      <c r="B37" s="82" t="s">
        <v>17</v>
      </c>
      <c r="C37" s="47"/>
      <c r="D37" s="83"/>
      <c r="E37" s="75"/>
      <c r="F37" s="213"/>
    </row>
    <row r="38" spans="1:7" ht="5.25" customHeight="1" x14ac:dyDescent="0.25">
      <c r="A38" s="58"/>
      <c r="B38" s="58"/>
      <c r="C38" s="50"/>
      <c r="D38" s="50"/>
      <c r="E38" s="65"/>
      <c r="F38" s="135"/>
    </row>
    <row r="39" spans="1:7" ht="20.100000000000001" customHeight="1" x14ac:dyDescent="0.25">
      <c r="A39" s="69" t="s">
        <v>12</v>
      </c>
      <c r="B39" s="70"/>
      <c r="C39" s="70"/>
      <c r="D39" s="71"/>
      <c r="E39" s="73"/>
      <c r="F39" s="141" t="s">
        <v>862</v>
      </c>
    </row>
    <row r="40" spans="1:7" ht="20.100000000000001" customHeight="1" x14ac:dyDescent="0.25">
      <c r="A40" s="204"/>
      <c r="B40" s="205"/>
      <c r="C40" s="205"/>
      <c r="D40" s="206"/>
      <c r="E40" s="74"/>
      <c r="F40" s="212"/>
      <c r="G40" s="44">
        <f>IF(A40="Area fluviale",12,IF(A40="Zona di attenzione idraulica",4,IF(A40="P1 Aree classificate a pericolosità moderata",6,IF(A40="P2 Aree classificate a pericolosità media",8,IF(A40="P3A-B Aree classificate a pericolosità elevata",10,0)))))</f>
        <v>0</v>
      </c>
    </row>
    <row r="41" spans="1:7" ht="20.100000000000001" customHeight="1" x14ac:dyDescent="0.25">
      <c r="A41" s="72" t="s">
        <v>21</v>
      </c>
      <c r="B41" s="58"/>
      <c r="C41" s="58"/>
      <c r="D41" s="50"/>
      <c r="E41" s="74"/>
      <c r="F41" s="212"/>
    </row>
    <row r="42" spans="1:7" ht="20.100000000000001" customHeight="1" x14ac:dyDescent="0.25">
      <c r="A42" s="204"/>
      <c r="B42" s="205"/>
      <c r="C42" s="205"/>
      <c r="D42" s="206"/>
      <c r="E42" s="75"/>
      <c r="F42" s="142"/>
      <c r="G42" s="44">
        <f>IF(A42="edifici strategici (ospedali, scuole, centri di ricovero, sedi di protezione civile, caserme, ecc.)",8,IF(A42="centri abitati",6,IF(A42="strade ed altre infrastrutture",4,0)))</f>
        <v>0</v>
      </c>
    </row>
    <row r="43" spans="1:7" ht="6.95" customHeight="1" x14ac:dyDescent="0.25">
      <c r="A43" s="71"/>
      <c r="B43" s="134"/>
      <c r="C43" s="134"/>
      <c r="D43" s="134"/>
      <c r="E43" s="65"/>
      <c r="F43" s="131"/>
      <c r="G43" s="44"/>
    </row>
    <row r="44" spans="1:7" ht="16.5" x14ac:dyDescent="0.25">
      <c r="A44" s="214" t="s">
        <v>969</v>
      </c>
      <c r="B44" s="214"/>
      <c r="C44" s="214"/>
      <c r="D44" s="214"/>
      <c r="E44" s="214"/>
      <c r="F44" s="214"/>
      <c r="G44" s="44"/>
    </row>
    <row r="45" spans="1:7" ht="20.100000000000001" customHeight="1" x14ac:dyDescent="0.25">
      <c r="A45" s="231" t="s">
        <v>959</v>
      </c>
      <c r="B45" s="232"/>
      <c r="C45" s="232"/>
      <c r="D45" s="232"/>
      <c r="E45" s="232"/>
      <c r="F45" s="233"/>
      <c r="G45" s="44"/>
    </row>
    <row r="46" spans="1:7" ht="4.5" customHeight="1" x14ac:dyDescent="0.25">
      <c r="A46" s="217"/>
      <c r="B46" s="217"/>
      <c r="C46" s="217"/>
      <c r="D46" s="217"/>
      <c r="E46" s="217"/>
      <c r="F46" s="131"/>
      <c r="G46" s="44"/>
    </row>
    <row r="47" spans="1:7" ht="18.95" customHeight="1" x14ac:dyDescent="0.25">
      <c r="A47" s="244" t="s">
        <v>962</v>
      </c>
      <c r="B47" s="244"/>
      <c r="C47" s="244"/>
      <c r="D47" s="244"/>
      <c r="E47" s="244"/>
      <c r="F47" s="148" t="s">
        <v>954</v>
      </c>
      <c r="G47" s="44"/>
    </row>
    <row r="48" spans="1:7" ht="40.5" customHeight="1" x14ac:dyDescent="0.25">
      <c r="A48" s="114"/>
      <c r="B48" s="215" t="s">
        <v>985</v>
      </c>
      <c r="C48" s="216"/>
      <c r="D48" s="216"/>
      <c r="E48" s="216"/>
      <c r="F48" s="149"/>
      <c r="G48" s="44"/>
    </row>
    <row r="49" spans="1:7" ht="26.45" customHeight="1" x14ac:dyDescent="0.25">
      <c r="A49" s="50"/>
      <c r="B49" s="114"/>
      <c r="C49" s="234" t="s">
        <v>986</v>
      </c>
      <c r="D49" s="235"/>
      <c r="E49" s="236"/>
      <c r="F49" s="149"/>
      <c r="G49" s="44"/>
    </row>
    <row r="50" spans="1:7" ht="15" x14ac:dyDescent="0.25">
      <c r="A50" s="114"/>
      <c r="B50" s="237" t="s">
        <v>956</v>
      </c>
      <c r="C50" s="238"/>
      <c r="D50" s="238"/>
      <c r="E50" s="239"/>
      <c r="F50" s="213"/>
      <c r="G50" s="44"/>
    </row>
    <row r="51" spans="1:7" x14ac:dyDescent="0.25">
      <c r="A51" s="132"/>
      <c r="B51" s="133"/>
      <c r="C51" s="133"/>
      <c r="D51" s="133"/>
      <c r="E51" s="133"/>
      <c r="F51" s="132"/>
      <c r="G51" s="44"/>
    </row>
    <row r="52" spans="1:7" ht="21" x14ac:dyDescent="0.25">
      <c r="A52" s="240" t="s">
        <v>923</v>
      </c>
      <c r="B52" s="241"/>
      <c r="C52" s="241"/>
      <c r="D52" s="241"/>
      <c r="E52" s="241"/>
      <c r="F52" s="242"/>
      <c r="G52" s="44"/>
    </row>
    <row r="53" spans="1:7" ht="31.5" customHeight="1" x14ac:dyDescent="0.25">
      <c r="A53" s="207" t="s">
        <v>980</v>
      </c>
      <c r="B53" s="207"/>
      <c r="C53" s="207"/>
      <c r="D53" s="207"/>
      <c r="E53" s="207"/>
      <c r="F53" s="207"/>
      <c r="G53" s="44"/>
    </row>
    <row r="54" spans="1:7" x14ac:dyDescent="0.25">
      <c r="A54" s="58"/>
      <c r="B54" s="58"/>
      <c r="C54" s="50"/>
      <c r="D54" s="93" t="s">
        <v>924</v>
      </c>
      <c r="E54" s="50"/>
      <c r="F54" s="243" t="s">
        <v>935</v>
      </c>
      <c r="G54" s="44"/>
    </row>
    <row r="55" spans="1:7" ht="14.45" customHeight="1" x14ac:dyDescent="0.25">
      <c r="A55" s="146" t="s">
        <v>982</v>
      </c>
      <c r="B55" s="146"/>
      <c r="C55" s="147"/>
      <c r="D55" s="115"/>
      <c r="E55" s="50"/>
      <c r="F55" s="225"/>
      <c r="G55" s="44"/>
    </row>
    <row r="56" spans="1:7" ht="13.5" customHeight="1" x14ac:dyDescent="0.25">
      <c r="A56" s="50"/>
      <c r="B56" s="137"/>
      <c r="C56" s="140" t="s">
        <v>925</v>
      </c>
      <c r="D56" s="115"/>
      <c r="E56" s="50"/>
      <c r="F56" s="225"/>
      <c r="G56" s="44"/>
    </row>
    <row r="57" spans="1:7" ht="13.5" customHeight="1" x14ac:dyDescent="0.25">
      <c r="A57" s="50"/>
      <c r="B57" s="137"/>
      <c r="C57" s="140" t="s">
        <v>926</v>
      </c>
      <c r="D57" s="115"/>
      <c r="E57" s="50"/>
      <c r="F57" s="225"/>
      <c r="G57" s="44"/>
    </row>
    <row r="58" spans="1:7" ht="13.5" customHeight="1" x14ac:dyDescent="0.25">
      <c r="A58" s="50"/>
      <c r="B58" s="137"/>
      <c r="C58" s="140" t="s">
        <v>927</v>
      </c>
      <c r="D58" s="115"/>
      <c r="E58" s="50"/>
      <c r="F58" s="225"/>
      <c r="G58" s="44"/>
    </row>
    <row r="59" spans="1:7" x14ac:dyDescent="0.25">
      <c r="A59" s="50"/>
      <c r="B59" s="138"/>
      <c r="C59" s="119" t="s">
        <v>957</v>
      </c>
      <c r="D59" s="126" t="s">
        <v>958</v>
      </c>
      <c r="E59" s="50"/>
      <c r="F59" s="226"/>
      <c r="G59" s="44"/>
    </row>
    <row r="60" spans="1:7" ht="5.0999999999999996" customHeight="1" x14ac:dyDescent="0.25">
      <c r="A60" s="119"/>
      <c r="B60" s="119"/>
      <c r="C60" s="122"/>
      <c r="D60" s="65"/>
      <c r="E60" s="50"/>
      <c r="F60" s="123"/>
      <c r="G60" s="44"/>
    </row>
    <row r="61" spans="1:7" ht="21" x14ac:dyDescent="0.35">
      <c r="A61" s="222" t="s">
        <v>953</v>
      </c>
      <c r="B61" s="223"/>
      <c r="C61" s="223"/>
      <c r="D61" s="223"/>
      <c r="E61" s="223"/>
      <c r="F61" s="224"/>
      <c r="G61" s="44"/>
    </row>
    <row r="62" spans="1:7" x14ac:dyDescent="0.25">
      <c r="A62" s="92"/>
      <c r="B62" s="104"/>
      <c r="C62" s="127" t="s">
        <v>929</v>
      </c>
      <c r="D62" s="128" t="s">
        <v>930</v>
      </c>
      <c r="E62" s="50"/>
      <c r="F62" s="225" t="s">
        <v>936</v>
      </c>
      <c r="G62" s="44"/>
    </row>
    <row r="63" spans="1:7" ht="15" x14ac:dyDescent="0.25">
      <c r="A63" s="92"/>
      <c r="B63" s="92" t="s">
        <v>928</v>
      </c>
      <c r="C63" s="129"/>
      <c r="D63" s="130"/>
      <c r="E63" s="50"/>
      <c r="F63" s="225"/>
      <c r="G63" s="44"/>
    </row>
    <row r="64" spans="1:7" x14ac:dyDescent="0.25">
      <c r="A64" s="92"/>
      <c r="B64" s="92"/>
      <c r="C64" s="127" t="s">
        <v>932</v>
      </c>
      <c r="D64" s="98" t="s">
        <v>960</v>
      </c>
      <c r="E64" s="50"/>
      <c r="F64" s="225"/>
      <c r="G64" s="44"/>
    </row>
    <row r="65" spans="1:9" x14ac:dyDescent="0.25">
      <c r="A65" s="92"/>
      <c r="B65" s="92" t="s">
        <v>931</v>
      </c>
      <c r="C65" s="120"/>
      <c r="D65" s="97"/>
      <c r="E65" s="50"/>
      <c r="F65" s="225"/>
      <c r="G65" s="44"/>
    </row>
    <row r="66" spans="1:9" ht="15" x14ac:dyDescent="0.25">
      <c r="A66" s="92"/>
      <c r="B66" s="92" t="s">
        <v>933</v>
      </c>
      <c r="C66" s="227"/>
      <c r="D66" s="228"/>
      <c r="E66" s="50"/>
      <c r="F66" s="225"/>
      <c r="G66" s="44"/>
    </row>
    <row r="67" spans="1:9" x14ac:dyDescent="0.25">
      <c r="A67" s="92"/>
      <c r="B67" s="92"/>
      <c r="C67" s="50"/>
      <c r="D67" s="50"/>
      <c r="E67" s="50"/>
      <c r="F67" s="225"/>
      <c r="G67" s="44"/>
    </row>
    <row r="68" spans="1:9" x14ac:dyDescent="0.25">
      <c r="A68" s="92"/>
      <c r="B68" s="96" t="s">
        <v>961</v>
      </c>
      <c r="C68" s="229"/>
      <c r="D68" s="230"/>
      <c r="E68" s="50"/>
      <c r="F68" s="226"/>
      <c r="G68" s="44"/>
    </row>
    <row r="69" spans="1:9" ht="9" customHeight="1" thickBot="1" x14ac:dyDescent="0.3">
      <c r="A69" s="219"/>
      <c r="B69" s="219"/>
      <c r="C69" s="219"/>
      <c r="D69" s="219"/>
      <c r="E69" s="219"/>
      <c r="F69" s="219"/>
    </row>
    <row r="70" spans="1:9" s="45" customFormat="1" ht="14.25" thickTop="1" x14ac:dyDescent="0.25">
      <c r="A70" s="66" t="s">
        <v>861</v>
      </c>
      <c r="B70" s="58"/>
      <c r="C70" s="58"/>
      <c r="D70" s="58"/>
      <c r="E70" s="66"/>
      <c r="F70" s="58"/>
    </row>
    <row r="71" spans="1:9" s="108" customFormat="1" ht="15" customHeight="1" x14ac:dyDescent="0.25">
      <c r="A71" s="94" t="s">
        <v>855</v>
      </c>
      <c r="B71" s="106" t="str">
        <f>IF(OR(C7="",C8=""),"(compilare la Sezione A)","X")</f>
        <v>(compilare la Sezione A)</v>
      </c>
      <c r="C71" s="94"/>
      <c r="D71" s="94"/>
      <c r="E71" s="107"/>
      <c r="F71" s="94"/>
      <c r="I71" s="109"/>
    </row>
    <row r="72" spans="1:9" s="108" customFormat="1" ht="15" customHeight="1" x14ac:dyDescent="0.25">
      <c r="A72" s="94" t="s">
        <v>856</v>
      </c>
      <c r="B72" s="106" t="str">
        <f>IF(OR(C12="",C13="",C16="",D15=""),"(compilare la Sezione B1)","X")</f>
        <v>(compilare la Sezione B1)</v>
      </c>
      <c r="C72" s="94"/>
      <c r="D72" s="94"/>
      <c r="E72" s="107"/>
      <c r="F72" s="94"/>
    </row>
    <row r="73" spans="1:9" s="108" customFormat="1" ht="15" customHeight="1" x14ac:dyDescent="0.25">
      <c r="A73" s="94" t="s">
        <v>857</v>
      </c>
      <c r="B73" s="106" t="str">
        <f>IF(OR(A22="",E22="",E23="",A24=""),"(compilare la Sezione B2)",IF(AND(A21&lt;&gt;"X",B76&lt;&gt;"X"),"X",IF(AND(A21="X",B76&lt;&gt;"X"),"(compilare la Sezione C3 e la Sezione C4)",IF(AND(A21&lt;&gt;"X",B76="X"),"(compilare la Sezione B2)","X"))))</f>
        <v>(compilare la Sezione B2)</v>
      </c>
      <c r="C73" s="94"/>
      <c r="D73" s="94"/>
      <c r="E73" s="107"/>
      <c r="F73" s="94"/>
    </row>
    <row r="74" spans="1:9" s="108" customFormat="1" ht="15" customHeight="1" x14ac:dyDescent="0.25">
      <c r="A74" s="94" t="s">
        <v>858</v>
      </c>
      <c r="B74" s="106" t="str">
        <f>IF(A28="","(compilare la Sezione C1)","X")</f>
        <v>(compilare la Sezione C1)</v>
      </c>
      <c r="C74" s="94"/>
      <c r="D74" s="94"/>
      <c r="E74" s="107"/>
      <c r="F74" s="94"/>
    </row>
    <row r="75" spans="1:9" s="108" customFormat="1" ht="15" customHeight="1" x14ac:dyDescent="0.25">
      <c r="A75" s="94" t="s">
        <v>859</v>
      </c>
      <c r="B75" s="106" t="str">
        <f>IF(A32&lt;&gt;"","X","")</f>
        <v/>
      </c>
      <c r="C75" s="94"/>
      <c r="D75" s="94"/>
      <c r="E75" s="107"/>
      <c r="F75" s="94"/>
    </row>
    <row r="76" spans="1:9" s="108" customFormat="1" ht="15" customHeight="1" x14ac:dyDescent="0.25">
      <c r="A76" s="94" t="s">
        <v>860</v>
      </c>
      <c r="B76" s="106" t="str">
        <f>IF(OR(_xlfn.XOR($A$36&lt;&gt;"",$C$37&lt;&gt;"")),"(compilare la Sezione C3)",IF(AND($A$36="",$C$37=""),"",IF($A$40="","(compilare la Sezione C4)","X")))</f>
        <v/>
      </c>
      <c r="C76" s="110"/>
      <c r="D76" s="94"/>
      <c r="E76" s="110"/>
      <c r="F76" s="94"/>
    </row>
    <row r="77" spans="1:9" s="108" customFormat="1" ht="15" customHeight="1" x14ac:dyDescent="0.25">
      <c r="A77" s="94" t="s">
        <v>862</v>
      </c>
      <c r="B77" s="111" t="str">
        <f>IF($A$42&lt;&gt;"",IF($A$40&lt;&gt;"",IF($B$76="X","X","(compilare la Sezione C3)"),"(compilare la Sezione C4)"),IF($A$40&lt;&gt;"",IF($B$76&lt;&gt;"X","(compilare la Sezione C3)","X"),""))</f>
        <v/>
      </c>
      <c r="C77" s="112"/>
      <c r="D77" s="111"/>
      <c r="E77" s="107"/>
      <c r="F77" s="94"/>
    </row>
    <row r="78" spans="1:9" s="108" customFormat="1" ht="15" customHeight="1" x14ac:dyDescent="0.25">
      <c r="A78" s="94" t="s">
        <v>954</v>
      </c>
      <c r="B78" s="111" t="str">
        <f>IF(A50="","(compilare la Sezione D)","X")</f>
        <v>(compilare la Sezione D)</v>
      </c>
      <c r="C78" s="112"/>
      <c r="D78" s="111"/>
      <c r="E78" s="107"/>
      <c r="F78" s="94"/>
    </row>
    <row r="79" spans="1:9" s="108" customFormat="1" ht="15" customHeight="1" x14ac:dyDescent="0.25">
      <c r="A79" s="94" t="s">
        <v>935</v>
      </c>
      <c r="B79" s="111" t="str">
        <f>IF(D58="","(compilare la Sezione E)","X")</f>
        <v>(compilare la Sezione E)</v>
      </c>
      <c r="C79" s="112"/>
      <c r="D79" s="111"/>
      <c r="E79" s="107"/>
      <c r="F79" s="94"/>
    </row>
    <row r="80" spans="1:9" s="108" customFormat="1" ht="15" customHeight="1" x14ac:dyDescent="0.25">
      <c r="A80" s="94" t="s">
        <v>936</v>
      </c>
      <c r="B80" s="111" t="str">
        <f>IF(C66="","(compilare la Sezione F)","X")</f>
        <v>(compilare la Sezione F)</v>
      </c>
      <c r="C80" s="112"/>
      <c r="D80" s="111"/>
      <c r="E80" s="107"/>
      <c r="F80" s="94"/>
    </row>
    <row r="81" spans="1:7" s="45" customFormat="1" ht="7.5" customHeight="1" thickBot="1" x14ac:dyDescent="0.3">
      <c r="A81" s="60"/>
      <c r="B81" s="60"/>
      <c r="C81" s="124"/>
      <c r="D81" s="124"/>
      <c r="E81" s="125"/>
      <c r="F81" s="60"/>
    </row>
    <row r="82" spans="1:7" ht="39.950000000000003" customHeight="1" thickTop="1" x14ac:dyDescent="0.25">
      <c r="A82" s="50"/>
      <c r="B82" s="118" t="s">
        <v>7</v>
      </c>
      <c r="C82" s="50"/>
      <c r="D82" s="118">
        <f>C7</f>
        <v>0</v>
      </c>
      <c r="E82" s="65"/>
      <c r="F82" s="50"/>
    </row>
    <row r="83" spans="1:7" ht="19.5" customHeight="1" x14ac:dyDescent="0.25">
      <c r="A83" s="50"/>
      <c r="B83" s="48"/>
      <c r="C83" s="50"/>
      <c r="D83" s="68" t="s">
        <v>22</v>
      </c>
      <c r="E83" s="65"/>
      <c r="F83" s="50"/>
      <c r="G83" s="37">
        <f>G28+G32+G40+G42</f>
        <v>5</v>
      </c>
    </row>
    <row r="84" spans="1:7" ht="14.1" customHeight="1" thickBot="1" x14ac:dyDescent="0.3">
      <c r="A84" s="61"/>
      <c r="B84" s="61"/>
      <c r="C84" s="61"/>
      <c r="D84" s="61"/>
      <c r="E84" s="84"/>
      <c r="F84" s="61"/>
    </row>
    <row r="85" spans="1:7" ht="30" customHeight="1" thickTop="1" x14ac:dyDescent="0.25">
      <c r="A85" s="220" t="s">
        <v>873</v>
      </c>
      <c r="B85" s="220"/>
      <c r="C85" s="220"/>
      <c r="D85" s="220"/>
      <c r="E85" s="220"/>
      <c r="F85" s="220"/>
    </row>
    <row r="86" spans="1:7" ht="40.5" customHeight="1" x14ac:dyDescent="0.25">
      <c r="A86" s="177" t="s">
        <v>975</v>
      </c>
      <c r="B86" s="177"/>
      <c r="C86" s="177"/>
      <c r="D86" s="177"/>
      <c r="E86" s="177"/>
      <c r="F86" s="177"/>
    </row>
    <row r="87" spans="1:7" ht="23.45" customHeight="1" x14ac:dyDescent="0.3">
      <c r="A87" s="173" t="s">
        <v>964</v>
      </c>
      <c r="B87" s="173"/>
      <c r="C87" s="173"/>
      <c r="D87" s="173"/>
      <c r="E87" s="173"/>
      <c r="F87" s="136"/>
    </row>
    <row r="88" spans="1:7" ht="42.95" customHeight="1" x14ac:dyDescent="0.25">
      <c r="A88" s="177" t="s">
        <v>974</v>
      </c>
      <c r="B88" s="177"/>
      <c r="C88" s="177"/>
      <c r="D88" s="177"/>
      <c r="E88" s="177"/>
      <c r="F88" s="177"/>
    </row>
    <row r="89" spans="1:7" ht="18.600000000000001" customHeight="1" x14ac:dyDescent="0.25">
      <c r="A89" s="221" t="s">
        <v>874</v>
      </c>
      <c r="B89" s="172"/>
      <c r="C89" s="172"/>
      <c r="D89" s="172"/>
      <c r="E89" s="172"/>
      <c r="F89" s="172"/>
    </row>
    <row r="90" spans="1:7" ht="38.1" customHeight="1" x14ac:dyDescent="0.25">
      <c r="A90" s="221" t="s">
        <v>875</v>
      </c>
      <c r="B90" s="172"/>
      <c r="C90" s="172"/>
      <c r="D90" s="172"/>
      <c r="E90" s="172"/>
      <c r="F90" s="172"/>
    </row>
    <row r="91" spans="1:7" ht="38.450000000000003" customHeight="1" x14ac:dyDescent="0.25">
      <c r="A91" s="172" t="s">
        <v>963</v>
      </c>
      <c r="B91" s="172"/>
      <c r="C91" s="172"/>
      <c r="D91" s="172"/>
      <c r="E91" s="172"/>
      <c r="F91" s="172"/>
    </row>
    <row r="92" spans="1:7" ht="66.599999999999994" customHeight="1" x14ac:dyDescent="0.25">
      <c r="A92" s="177" t="s">
        <v>973</v>
      </c>
      <c r="B92" s="177"/>
      <c r="C92" s="177"/>
      <c r="D92" s="177"/>
      <c r="E92" s="177"/>
      <c r="F92" s="177"/>
    </row>
    <row r="93" spans="1:7" ht="30" customHeight="1" x14ac:dyDescent="0.25">
      <c r="A93" s="177" t="s">
        <v>976</v>
      </c>
      <c r="B93" s="177"/>
      <c r="C93" s="177"/>
      <c r="D93" s="177"/>
      <c r="E93" s="177"/>
      <c r="F93" s="177"/>
    </row>
    <row r="94" spans="1:7" ht="43.5" customHeight="1" x14ac:dyDescent="0.25">
      <c r="A94" s="177" t="s">
        <v>972</v>
      </c>
      <c r="B94" s="177"/>
      <c r="C94" s="177"/>
      <c r="D94" s="177"/>
      <c r="E94" s="177"/>
      <c r="F94" s="177"/>
    </row>
    <row r="95" spans="1:7" ht="56.1" customHeight="1" x14ac:dyDescent="0.25">
      <c r="A95" s="177" t="s">
        <v>987</v>
      </c>
      <c r="B95" s="177"/>
      <c r="C95" s="177"/>
      <c r="D95" s="177"/>
      <c r="E95" s="177"/>
      <c r="F95" s="177"/>
    </row>
    <row r="96" spans="1:7" ht="41.45" customHeight="1" x14ac:dyDescent="0.25">
      <c r="A96" s="177" t="s">
        <v>971</v>
      </c>
      <c r="B96" s="177"/>
      <c r="C96" s="177"/>
      <c r="D96" s="177"/>
      <c r="E96" s="177"/>
      <c r="F96" s="177"/>
    </row>
    <row r="97" spans="1:6" ht="18.95" customHeight="1" x14ac:dyDescent="0.3">
      <c r="A97" s="173" t="s">
        <v>955</v>
      </c>
      <c r="B97" s="173"/>
      <c r="C97" s="173"/>
      <c r="D97" s="173"/>
      <c r="E97" s="173"/>
      <c r="F97" s="121"/>
    </row>
    <row r="98" spans="1:6" ht="20.45" customHeight="1" x14ac:dyDescent="0.3">
      <c r="A98" s="175" t="s">
        <v>966</v>
      </c>
      <c r="B98" s="176"/>
      <c r="C98" s="176"/>
      <c r="D98" s="176"/>
      <c r="E98" s="176"/>
      <c r="F98" s="176"/>
    </row>
    <row r="99" spans="1:6" ht="26.1" customHeight="1" x14ac:dyDescent="0.25">
      <c r="A99" s="174" t="s">
        <v>984</v>
      </c>
      <c r="B99" s="174"/>
      <c r="C99" s="174"/>
      <c r="D99" s="174"/>
      <c r="E99" s="174"/>
      <c r="F99" s="174"/>
    </row>
    <row r="100" spans="1:6" ht="26.1" customHeight="1" x14ac:dyDescent="0.25">
      <c r="A100" s="174" t="s">
        <v>988</v>
      </c>
      <c r="B100" s="174"/>
      <c r="C100" s="174"/>
      <c r="D100" s="174"/>
      <c r="E100" s="174"/>
      <c r="F100" s="174"/>
    </row>
    <row r="101" spans="1:6" ht="25.5" customHeight="1" x14ac:dyDescent="0.25">
      <c r="A101" s="174" t="s">
        <v>965</v>
      </c>
      <c r="B101" s="174"/>
      <c r="C101" s="174"/>
      <c r="D101" s="174"/>
      <c r="E101" s="174"/>
      <c r="F101" s="174"/>
    </row>
    <row r="102" spans="1:6" ht="41.45" customHeight="1" x14ac:dyDescent="0.25">
      <c r="A102" s="176" t="s">
        <v>989</v>
      </c>
      <c r="B102" s="176"/>
      <c r="C102" s="176"/>
      <c r="D102" s="176"/>
      <c r="E102" s="176"/>
      <c r="F102" s="176"/>
    </row>
    <row r="103" spans="1:6" ht="26.1" customHeight="1" x14ac:dyDescent="0.25">
      <c r="A103" s="174" t="s">
        <v>934</v>
      </c>
      <c r="B103" s="174"/>
      <c r="C103" s="174"/>
      <c r="D103" s="174"/>
      <c r="E103" s="174"/>
      <c r="F103" s="174"/>
    </row>
    <row r="104" spans="1:6" ht="17.45" customHeight="1" thickBot="1" x14ac:dyDescent="0.3">
      <c r="A104" s="218" t="s">
        <v>983</v>
      </c>
      <c r="B104" s="218"/>
      <c r="C104" s="218"/>
      <c r="D104" s="218"/>
      <c r="E104" s="218"/>
      <c r="F104" s="218"/>
    </row>
    <row r="105" spans="1:6" ht="45" customHeight="1" thickTop="1" x14ac:dyDescent="0.25">
      <c r="A105" s="172" t="s">
        <v>990</v>
      </c>
      <c r="B105" s="172"/>
      <c r="C105" s="172"/>
      <c r="D105" s="172"/>
      <c r="E105" s="172"/>
      <c r="F105" s="172"/>
    </row>
    <row r="106" spans="1:6" ht="29.45" customHeight="1" x14ac:dyDescent="0.25">
      <c r="A106" s="172" t="s">
        <v>876</v>
      </c>
      <c r="B106" s="172"/>
      <c r="C106" s="172"/>
      <c r="D106" s="172"/>
      <c r="E106" s="172"/>
      <c r="F106" s="172"/>
    </row>
    <row r="107" spans="1:6" ht="30" customHeight="1" x14ac:dyDescent="0.25"/>
    <row r="108" spans="1:6" ht="30" customHeight="1" x14ac:dyDescent="0.25"/>
    <row r="109" spans="1:6" ht="30" customHeight="1" x14ac:dyDescent="0.25"/>
    <row r="110" spans="1:6" ht="30" customHeight="1" x14ac:dyDescent="0.25"/>
    <row r="111" spans="1:6" ht="30" customHeight="1" x14ac:dyDescent="0.25"/>
    <row r="112" spans="1:6" ht="30" customHeight="1" x14ac:dyDescent="0.25"/>
  </sheetData>
  <sheetProtection algorithmName="SHA-512" hashValue="EK5nF7xi/1SLvCx38joSisW0BCb/53zuRg8iLZAVaDBVTsQ1vQLueqFwOB2/IhuP5L9wqyBG9lp+WYhK9kn6uA==" saltValue="VUsz3wBSA52S/Fu/iRs4TQ==" spinCount="100000" sheet="1" selectLockedCells="1"/>
  <dataConsolidate/>
  <mergeCells count="78">
    <mergeCell ref="A61:F61"/>
    <mergeCell ref="F62:F68"/>
    <mergeCell ref="C66:D66"/>
    <mergeCell ref="C68:D68"/>
    <mergeCell ref="A45:F45"/>
    <mergeCell ref="C49:E49"/>
    <mergeCell ref="B50:E50"/>
    <mergeCell ref="A52:F52"/>
    <mergeCell ref="A53:F53"/>
    <mergeCell ref="F54:F59"/>
    <mergeCell ref="A47:E47"/>
    <mergeCell ref="A44:F44"/>
    <mergeCell ref="B48:E48"/>
    <mergeCell ref="A46:E46"/>
    <mergeCell ref="A104:F104"/>
    <mergeCell ref="A102:F102"/>
    <mergeCell ref="A69:F69"/>
    <mergeCell ref="F47:F50"/>
    <mergeCell ref="A95:F95"/>
    <mergeCell ref="A92:F92"/>
    <mergeCell ref="A93:F93"/>
    <mergeCell ref="A94:F94"/>
    <mergeCell ref="A85:F85"/>
    <mergeCell ref="A86:F86"/>
    <mergeCell ref="A88:F88"/>
    <mergeCell ref="A90:F90"/>
    <mergeCell ref="A89:F89"/>
    <mergeCell ref="A40:D40"/>
    <mergeCell ref="A42:D42"/>
    <mergeCell ref="B36:D36"/>
    <mergeCell ref="A32:D32"/>
    <mergeCell ref="F39:F42"/>
    <mergeCell ref="F35:F37"/>
    <mergeCell ref="D1:F1"/>
    <mergeCell ref="D2:F2"/>
    <mergeCell ref="D3:F3"/>
    <mergeCell ref="D4:F4"/>
    <mergeCell ref="A6:F6"/>
    <mergeCell ref="A5:F5"/>
    <mergeCell ref="A2:C3"/>
    <mergeCell ref="A9:E9"/>
    <mergeCell ref="A14:B14"/>
    <mergeCell ref="A7:B7"/>
    <mergeCell ref="A8:B8"/>
    <mergeCell ref="A12:B12"/>
    <mergeCell ref="A13:B13"/>
    <mergeCell ref="C16:E16"/>
    <mergeCell ref="A10:E10"/>
    <mergeCell ref="D15:E15"/>
    <mergeCell ref="A11:E11"/>
    <mergeCell ref="C14:E14"/>
    <mergeCell ref="A105:F105"/>
    <mergeCell ref="A106:F106"/>
    <mergeCell ref="A97:E97"/>
    <mergeCell ref="A87:E87"/>
    <mergeCell ref="A103:F103"/>
    <mergeCell ref="A98:F98"/>
    <mergeCell ref="A96:F96"/>
    <mergeCell ref="A91:F91"/>
    <mergeCell ref="A100:F100"/>
    <mergeCell ref="A101:F101"/>
    <mergeCell ref="A99:F99"/>
    <mergeCell ref="F7:F8"/>
    <mergeCell ref="F20:F24"/>
    <mergeCell ref="F26:F28"/>
    <mergeCell ref="A55:C55"/>
    <mergeCell ref="F12:F17"/>
    <mergeCell ref="F30:F32"/>
    <mergeCell ref="A15:B15"/>
    <mergeCell ref="A17:E17"/>
    <mergeCell ref="A25:E25"/>
    <mergeCell ref="A16:B16"/>
    <mergeCell ref="C12:E12"/>
    <mergeCell ref="C13:E13"/>
    <mergeCell ref="A28:C28"/>
    <mergeCell ref="A18:E18"/>
    <mergeCell ref="C7:E7"/>
    <mergeCell ref="C8:E8"/>
  </mergeCells>
  <conditionalFormatting sqref="B54 A55 C56:C58 B75 C81:D81">
    <cfRule type="beginsWith" dxfId="10" priority="6" operator="beginsWith" text="X">
      <formula>LEFT(A54,LEN("X"))="X"</formula>
    </cfRule>
    <cfRule type="beginsWith" dxfId="9" priority="7" operator="beginsWith" text="X">
      <formula>LEFT(A54,LEN("X"))="X"</formula>
    </cfRule>
  </conditionalFormatting>
  <conditionalFormatting sqref="B71:B73">
    <cfRule type="colorScale" priority="27">
      <colorScale>
        <cfvo type="min"/>
        <cfvo type="max"/>
        <color rgb="FFFF7128"/>
        <color rgb="FFFFEF9C"/>
      </colorScale>
    </cfRule>
  </conditionalFormatting>
  <conditionalFormatting sqref="B71:B74">
    <cfRule type="beginsWith" dxfId="8" priority="22" operator="beginsWith" text="X">
      <formula>LEFT(B71,LEN("X"))="X"</formula>
    </cfRule>
  </conditionalFormatting>
  <conditionalFormatting sqref="B74">
    <cfRule type="colorScale" priority="23">
      <colorScale>
        <cfvo type="min"/>
        <cfvo type="max"/>
        <color rgb="FFFF7128"/>
        <color rgb="FFFFEF9C"/>
      </colorScale>
    </cfRule>
  </conditionalFormatting>
  <conditionalFormatting sqref="B76">
    <cfRule type="beginsWith" dxfId="7" priority="4" operator="beginsWith" text="X">
      <formula>LEFT(B76,LEN("X"))="X"</formula>
    </cfRule>
    <cfRule type="colorScale" priority="5">
      <colorScale>
        <cfvo type="min"/>
        <cfvo type="max"/>
        <color rgb="FFFF7128"/>
        <color rgb="FFFFEF9C"/>
      </colorScale>
    </cfRule>
  </conditionalFormatting>
  <conditionalFormatting sqref="B77:B80">
    <cfRule type="beginsWith" dxfId="6" priority="18" operator="beginsWith" text="X">
      <formula>LEFT(B77,LEN("X"))="X"</formula>
    </cfRule>
    <cfRule type="beginsWith" dxfId="5" priority="19" operator="beginsWith" text="X">
      <formula>LEFT(B77,LEN("X"))="X"</formula>
    </cfRule>
  </conditionalFormatting>
  <conditionalFormatting sqref="D77:D80">
    <cfRule type="beginsWith" dxfId="4" priority="8" operator="beginsWith" text="X">
      <formula>LEFT(D77,LEN("X"))="X"</formula>
    </cfRule>
    <cfRule type="beginsWith" dxfId="3" priority="9" operator="beginsWith" text="X">
      <formula>LEFT(D77,LEN("X"))="X"</formula>
    </cfRule>
  </conditionalFormatting>
  <conditionalFormatting sqref="D15:E15">
    <cfRule type="cellIs" dxfId="2" priority="3" operator="equal">
      <formula>""""""</formula>
    </cfRule>
  </conditionalFormatting>
  <dataValidations xWindow="254" yWindow="881" count="18">
    <dataValidation allowBlank="1" showInputMessage="1" showErrorMessage="1" prompt="inserire la scala" sqref="E22:E23" xr:uid="{00000000-0002-0000-0000-000000000000}"/>
    <dataValidation allowBlank="1" showInputMessage="1" showErrorMessage="1" prompt="inserire cognome e nome" sqref="C7:E7" xr:uid="{00000000-0002-0000-0000-000001000000}"/>
    <dataValidation type="list" allowBlank="1" showInputMessage="1" showErrorMessage="1" prompt="documento obbligatorio" sqref="A24" xr:uid="{00000000-0002-0000-0000-000002000000}">
      <formula1>"X"</formula1>
    </dataValidation>
    <dataValidation type="list" allowBlank="1" showInputMessage="1" showErrorMessage="1" prompt="documento obbligatorio se l'intervento ricade all'interno di aree perimetrate PGRA" sqref="A21" xr:uid="{00000000-0002-0000-0000-000003000000}">
      <formula1>"X"</formula1>
    </dataValidation>
    <dataValidation type="list" allowBlank="1" showInputMessage="1" showErrorMessage="1" error="valore non ammesso" prompt="documento obbligatorio" sqref="A22:A23" xr:uid="{00000000-0002-0000-0000-000004000000}">
      <formula1>"X"</formula1>
    </dataValidation>
    <dataValidation type="list" allowBlank="1" showInputMessage="1" showErrorMessage="1" error="valore non ammesso" prompt="selezionare la voce pertinente all'intervento" sqref="A28:C28" xr:uid="{00000000-0002-0000-0000-000005000000}">
      <formula1>"ad efficacia autonoma, prosecuzione o completamento di precedenti realizzazioni"</formula1>
    </dataValidation>
    <dataValidation type="list" allowBlank="1" showInputMessage="1" showErrorMessage="1" error="valore non ammesso" prompt="selezionare la voce corrispondente alla classificazione dell'area in cui i lavori risultano di importo preminente" sqref="A40:D40" xr:uid="{00000000-0002-0000-0000-000006000000}">
      <formula1>"Area fluviale, Zona di attenzione idraulica,P1 Aree classificate a pericolosità moderata, P2 Aree classificate a pericolosità media,P3A-B Aree classificate a pericolosità elevata"</formula1>
    </dataValidation>
    <dataValidation type="list" allowBlank="1" showInputMessage="1" showErrorMessage="1" error="valore non ammesso" prompt="selezionare la prima tra le voci pertinenti all'intervento" sqref="A42:D42" xr:uid="{00000000-0002-0000-0000-000007000000}">
      <mc:AlternateContent xmlns:x12ac="http://schemas.microsoft.com/office/spreadsheetml/2011/1/ac" xmlns:mc="http://schemas.openxmlformats.org/markup-compatibility/2006">
        <mc:Choice Requires="x12ac">
          <x12ac:list>"edifici strategici (ospedali, scuole, centri di ricovero, sedi di protezione civile, caserme, ecc.)",centri abitati,strade ed altre infrastrutture</x12ac:list>
        </mc:Choice>
        <mc:Fallback>
          <formula1>"edifici strategici (ospedali, scuole, centri di ricovero, sedi di protezione civile, caserme, ecc.),centri abitati,strade ed altre infrastrutture"</formula1>
        </mc:Fallback>
      </mc:AlternateContent>
    </dataValidation>
    <dataValidation type="custom" showInputMessage="1" showErrorMessage="1" error="compilare il campo precedente" prompt="inserire il/i numero/i della/e tavola/e" sqref="C37" xr:uid="{00000000-0002-0000-0000-000008000000}">
      <formula1>A36="X"</formula1>
    </dataValidation>
    <dataValidation type="list" allowBlank="1" showInputMessage="1" showErrorMessage="1" error="valore non ammesso" prompt="selezionare la voce pertinente all'intervento" sqref="A32:D32" xr:uid="{00000000-0002-0000-0000-000009000000}">
      <formula1>"trattasi di lavori di piccola entità da affidare in tempi stretti e concludere entro l’esercizio finanziario,è di semplicità esecutiva essendo già stati acquisiti i necessari nulla osta o autorizzazioni,è in avanzato stato l’iter progettuale"</formula1>
    </dataValidation>
    <dataValidation type="list" allowBlank="1" showInputMessage="1" showErrorMessage="1" error="valore non ammesso" prompt="selezionare se l'intervento ricade all'interno di aree perimetrate PGRA" sqref="A36" xr:uid="{00000000-0002-0000-0000-00000A000000}">
      <formula1>"X"</formula1>
    </dataValidation>
    <dataValidation type="custom" showInputMessage="1" showErrorMessage="1" error="compilare i campi precedenti" prompt="inserire il titolo dell'intervento" sqref="C12:E12" xr:uid="{00000000-0002-0000-0000-00000B000000}">
      <formula1>AND(C8&lt;&gt;"",C7&lt;&gt;"")</formula1>
    </dataValidation>
    <dataValidation type="custom" showInputMessage="1" showErrorMessage="1" error="compilare i campi precedenti" prompt="inserire una breve descrizione delle finalità dell'intervento" sqref="C13:E13" xr:uid="{00000000-0002-0000-0000-00000C000000}">
      <formula1>C12&lt;&gt;""</formula1>
    </dataValidation>
    <dataValidation type="custom" showInputMessage="1" showErrorMessage="1" error="compilare i campi precedenti" prompt="inserire il/i corso/i d'acqua interessato/i" sqref="C16:E16" xr:uid="{00000000-0002-0000-0000-00000D000000}">
      <formula1>D15&lt;&gt;""</formula1>
    </dataValidation>
    <dataValidation allowBlank="1" showInputMessage="1" showErrorMessage="1" prompt="inserire la data" sqref="B83" xr:uid="{00000000-0002-0000-0000-00000E000000}"/>
    <dataValidation type="decimal" showInputMessage="1" showErrorMessage="1" error="valore non ammesso" prompt="inserire l’importo dell’intervento oneri compresi" sqref="D15:E15" xr:uid="{00000000-0002-0000-0000-00000F000000}">
      <formula1>0.01</formula1>
      <formula2>90000</formula2>
    </dataValidation>
    <dataValidation type="custom" showInputMessage="1" showErrorMessage="1" error="compilare i campi precedenti" prompt="inserire una breve descrizione dell'intervento" sqref="C14:E14" xr:uid="{00000000-0002-0000-0000-000010000000}">
      <formula1>C13&lt;&gt;""</formula1>
    </dataValidation>
    <dataValidation showInputMessage="1" showErrorMessage="1" sqref="C38" xr:uid="{00000000-0002-0000-0000-000011000000}"/>
  </dataValidations>
  <hyperlinks>
    <hyperlink ref="A18" r:id="rId1" xr:uid="{00000000-0004-0000-0000-000000000000}"/>
  </hyperlinks>
  <pageMargins left="0.59055118110236227" right="0.59055118110236227" top="0.19685039370078741" bottom="0.19685039370078741" header="0.31496062992125984" footer="0.31496062992125984"/>
  <pageSetup paperSize="9" scale="95" orientation="portrait" r:id="rId2"/>
  <rowBreaks count="2" manualBreakCount="2">
    <brk id="29" max="5" man="1"/>
    <brk id="81" max="5" man="1"/>
  </rowBreaks>
  <extLst>
    <ext xmlns:x14="http://schemas.microsoft.com/office/spreadsheetml/2009/9/main" uri="{CCE6A557-97BC-4b89-ADB6-D9C93CAAB3DF}">
      <x14:dataValidations xmlns:xm="http://schemas.microsoft.com/office/excel/2006/main" xWindow="254" yWindow="881" count="2">
        <x14:dataValidation type="list" showInputMessage="1" showErrorMessage="1" error="denominazione non valida" prompt="inserire il Comune" xr:uid="{00000000-0002-0000-0000-000012000000}">
          <x14:formula1>
            <xm:f>'codice ISTAT Comuni'!$G$2:$G$216</xm:f>
          </x14:formula1>
          <xm:sqref>C8:E8</xm:sqref>
        </x14:dataValidation>
        <x14:dataValidation type="list" allowBlank="1" showInputMessage="1" showErrorMessage="1" error="valore non ammesso" prompt="selezionare SI o NO" xr:uid="{00000000-0002-0000-0000-000013000000}">
          <x14:formula1>
            <xm:f>Foglio1!$A$25:$A$26</xm:f>
          </x14:formula1>
          <xm:sqref>B49 A48 A50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A1:AG11"/>
  <sheetViews>
    <sheetView workbookViewId="0">
      <selection activeCell="D2" sqref="D2"/>
    </sheetView>
  </sheetViews>
  <sheetFormatPr defaultColWidth="9.140625" defaultRowHeight="15" x14ac:dyDescent="0.25"/>
  <cols>
    <col min="1" max="1" width="5.85546875" style="26" customWidth="1"/>
    <col min="2" max="2" width="23.7109375" style="26" customWidth="1"/>
    <col min="3" max="3" width="16" style="26" bestFit="1" customWidth="1"/>
    <col min="4" max="4" width="13.42578125" style="35" customWidth="1"/>
    <col min="5" max="5" width="19.140625" style="26" customWidth="1"/>
    <col min="6" max="8" width="23.7109375" style="26" customWidth="1"/>
    <col min="9" max="9" width="14.85546875" style="26" bestFit="1" customWidth="1"/>
    <col min="10" max="10" width="18.5703125" style="26" bestFit="1" customWidth="1"/>
    <col min="11" max="12" width="3.7109375" style="26" bestFit="1" customWidth="1"/>
    <col min="13" max="13" width="9.28515625" style="26" customWidth="1"/>
    <col min="14" max="14" width="3.7109375" style="26" bestFit="1" customWidth="1"/>
    <col min="15" max="15" width="9.28515625" style="26" customWidth="1"/>
    <col min="16" max="16" width="3.7109375" style="26" bestFit="1" customWidth="1"/>
    <col min="17" max="17" width="28.85546875" style="26" customWidth="1"/>
    <col min="18" max="18" width="12.28515625" style="26" bestFit="1" customWidth="1"/>
    <col min="19" max="19" width="30.28515625" style="26" customWidth="1"/>
    <col min="20" max="20" width="12.28515625" style="26" bestFit="1" customWidth="1"/>
    <col min="21" max="21" width="3.7109375" style="26" bestFit="1" customWidth="1"/>
    <col min="22" max="22" width="10.5703125" style="26" bestFit="1" customWidth="1"/>
    <col min="23" max="23" width="28.140625" style="26" customWidth="1"/>
    <col min="24" max="24" width="16.42578125" style="26" bestFit="1" customWidth="1"/>
    <col min="25" max="25" width="32.140625" style="26" customWidth="1"/>
    <col min="26" max="26" width="18.42578125" style="26" bestFit="1" customWidth="1"/>
    <col min="27" max="30" width="18.42578125" style="26" customWidth="1"/>
    <col min="31" max="33" width="9.140625" style="26" customWidth="1"/>
    <col min="34" max="34" width="24.5703125" style="26" customWidth="1"/>
    <col min="35" max="35" width="24" style="26" customWidth="1"/>
    <col min="36" max="36" width="19" style="26" customWidth="1"/>
    <col min="37" max="37" width="22.42578125" style="26" customWidth="1"/>
    <col min="38" max="38" width="36.7109375" style="26" customWidth="1"/>
    <col min="39" max="39" width="36.42578125" style="26" customWidth="1"/>
    <col min="40" max="16384" width="9.140625" style="26"/>
  </cols>
  <sheetData>
    <row r="1" spans="1:33" s="25" customFormat="1" ht="96.75" x14ac:dyDescent="0.25">
      <c r="A1" s="99" t="s">
        <v>877</v>
      </c>
      <c r="B1" s="100" t="s">
        <v>879</v>
      </c>
      <c r="C1" s="30" t="s">
        <v>900</v>
      </c>
      <c r="D1" s="30" t="s">
        <v>901</v>
      </c>
      <c r="E1" s="31" t="s">
        <v>878</v>
      </c>
      <c r="F1" s="31" t="s">
        <v>880</v>
      </c>
      <c r="G1" s="31" t="s">
        <v>881</v>
      </c>
      <c r="H1" s="31" t="s">
        <v>882</v>
      </c>
      <c r="I1" s="31" t="s">
        <v>883</v>
      </c>
      <c r="J1" s="31" t="s">
        <v>884</v>
      </c>
      <c r="K1" s="32" t="s">
        <v>885</v>
      </c>
      <c r="L1" s="32" t="s">
        <v>886</v>
      </c>
      <c r="M1" s="30" t="s">
        <v>899</v>
      </c>
      <c r="N1" s="32" t="s">
        <v>887</v>
      </c>
      <c r="O1" s="30" t="s">
        <v>899</v>
      </c>
      <c r="P1" s="32" t="s">
        <v>888</v>
      </c>
      <c r="Q1" s="31" t="s">
        <v>889</v>
      </c>
      <c r="R1" s="33" t="s">
        <v>895</v>
      </c>
      <c r="S1" s="31" t="s">
        <v>890</v>
      </c>
      <c r="T1" s="33" t="s">
        <v>896</v>
      </c>
      <c r="U1" s="32" t="s">
        <v>891</v>
      </c>
      <c r="V1" s="31" t="s">
        <v>892</v>
      </c>
      <c r="W1" s="31" t="s">
        <v>893</v>
      </c>
      <c r="X1" s="33" t="s">
        <v>897</v>
      </c>
      <c r="Y1" s="31" t="s">
        <v>894</v>
      </c>
      <c r="Z1" s="33" t="s">
        <v>898</v>
      </c>
      <c r="AA1" s="113" t="s">
        <v>977</v>
      </c>
      <c r="AB1" s="113" t="s">
        <v>978</v>
      </c>
      <c r="AC1" s="113" t="s">
        <v>979</v>
      </c>
      <c r="AD1" s="91" t="s">
        <v>922</v>
      </c>
    </row>
    <row r="2" spans="1:33" ht="30.75" x14ac:dyDescent="0.3">
      <c r="A2" s="101">
        <v>1</v>
      </c>
      <c r="B2" s="102">
        <f>'Scheda intervento'!C8</f>
        <v>0</v>
      </c>
      <c r="C2" s="34" t="str">
        <f>AG2</f>
        <v>INCOMPLETA</v>
      </c>
      <c r="D2" s="36">
        <f>R2+T2+X2+Z2</f>
        <v>5</v>
      </c>
      <c r="E2" s="27">
        <f>'Scheda intervento'!C7</f>
        <v>0</v>
      </c>
      <c r="F2" s="27">
        <f>'Scheda intervento'!C12</f>
        <v>0</v>
      </c>
      <c r="G2" s="27">
        <f>'Scheda intervento'!C13</f>
        <v>0</v>
      </c>
      <c r="H2" s="27">
        <f>'Scheda intervento'!C14</f>
        <v>0</v>
      </c>
      <c r="I2" s="28">
        <f>'Scheda intervento'!D15</f>
        <v>0</v>
      </c>
      <c r="J2" s="27">
        <f>'Scheda intervento'!C16</f>
        <v>0</v>
      </c>
      <c r="K2" s="27">
        <f>'Scheda intervento'!A21</f>
        <v>0</v>
      </c>
      <c r="L2" s="27">
        <f>'Scheda intervento'!A22</f>
        <v>0</v>
      </c>
      <c r="M2" s="29">
        <f>'Scheda intervento'!E22</f>
        <v>0</v>
      </c>
      <c r="N2" s="27">
        <f>'Scheda intervento'!A23</f>
        <v>0</v>
      </c>
      <c r="O2" s="29">
        <f>'Scheda intervento'!E23</f>
        <v>0</v>
      </c>
      <c r="P2" s="27" t="str">
        <f>'Scheda intervento'!A24</f>
        <v>X</v>
      </c>
      <c r="Q2" s="27">
        <f>'Scheda intervento'!A28</f>
        <v>0</v>
      </c>
      <c r="R2" s="27">
        <f>'Scheda intervento'!G28</f>
        <v>5</v>
      </c>
      <c r="S2" s="27">
        <f>'Scheda intervento'!A32</f>
        <v>0</v>
      </c>
      <c r="T2" s="27">
        <f>'Scheda intervento'!G32</f>
        <v>0</v>
      </c>
      <c r="U2" s="27">
        <f>'Scheda intervento'!A36</f>
        <v>0</v>
      </c>
      <c r="V2" s="27">
        <f>'Scheda intervento'!C37</f>
        <v>0</v>
      </c>
      <c r="W2" s="27">
        <f>'Scheda intervento'!A40</f>
        <v>0</v>
      </c>
      <c r="X2" s="27">
        <f>'Scheda intervento'!G40</f>
        <v>0</v>
      </c>
      <c r="Y2" s="27">
        <f>'Scheda intervento'!A42</f>
        <v>0</v>
      </c>
      <c r="Z2" s="27">
        <f>'Scheda intervento'!G42</f>
        <v>0</v>
      </c>
      <c r="AA2" s="27">
        <f>'Scheda intervento'!A48</f>
        <v>0</v>
      </c>
      <c r="AB2" s="27">
        <f>'Scheda intervento'!B49</f>
        <v>0</v>
      </c>
      <c r="AC2" s="27">
        <f>'Scheda intervento'!A50</f>
        <v>0</v>
      </c>
      <c r="AD2" s="34">
        <f>R2+T2+X2+Z2</f>
        <v>5</v>
      </c>
      <c r="AE2" s="26">
        <f>COUNTIF('Scheda intervento'!$B$71:$B$77,"X")</f>
        <v>0</v>
      </c>
      <c r="AF2" s="26">
        <f>COUNTIF('Scheda intervento'!$B$76:$B$77,"")</f>
        <v>2</v>
      </c>
      <c r="AG2" s="26" t="str">
        <f>IF(AE2+AF2&lt;7,"INCOMPLETA","OK")</f>
        <v>INCOMPLETA</v>
      </c>
    </row>
    <row r="6" spans="1:33" x14ac:dyDescent="0.25">
      <c r="B6" s="95" t="s">
        <v>947</v>
      </c>
      <c r="C6" s="95" t="s">
        <v>948</v>
      </c>
      <c r="D6" s="95" t="s">
        <v>949</v>
      </c>
      <c r="E6" s="95" t="s">
        <v>950</v>
      </c>
      <c r="F6" s="95" t="s">
        <v>951</v>
      </c>
      <c r="G6" s="95" t="s">
        <v>952</v>
      </c>
    </row>
    <row r="7" spans="1:33" x14ac:dyDescent="0.25">
      <c r="B7" s="27">
        <f>'Scheda intervento'!C63</f>
        <v>0</v>
      </c>
      <c r="C7" s="27">
        <f>'Scheda intervento'!D63</f>
        <v>0</v>
      </c>
      <c r="D7" s="27">
        <f>'Scheda intervento'!C65</f>
        <v>0</v>
      </c>
      <c r="E7" s="27">
        <f>'Scheda intervento'!D65</f>
        <v>0</v>
      </c>
      <c r="F7" s="27">
        <f>'Scheda intervento'!C66</f>
        <v>0</v>
      </c>
      <c r="G7" s="27">
        <f>'Scheda intervento'!C68</f>
        <v>0</v>
      </c>
    </row>
    <row r="10" spans="1:33" ht="30" x14ac:dyDescent="0.25">
      <c r="B10" s="116" t="s">
        <v>942</v>
      </c>
      <c r="C10" s="116" t="s">
        <v>943</v>
      </c>
      <c r="D10" s="117" t="s">
        <v>944</v>
      </c>
      <c r="E10" s="117" t="s">
        <v>945</v>
      </c>
      <c r="F10" s="117" t="s">
        <v>946</v>
      </c>
      <c r="J10" s="103"/>
    </row>
    <row r="11" spans="1:33" x14ac:dyDescent="0.25">
      <c r="B11" s="27">
        <f>'Scheda intervento'!D55</f>
        <v>0</v>
      </c>
      <c r="C11" s="27">
        <f>'Scheda intervento'!D56</f>
        <v>0</v>
      </c>
      <c r="D11" s="27">
        <f>'Scheda intervento'!D57</f>
        <v>0</v>
      </c>
      <c r="E11" s="27">
        <f>'Scheda intervento'!D58</f>
        <v>0</v>
      </c>
      <c r="F11" s="34" t="str">
        <f>'Scheda intervento'!D59</f>
        <v>31.12.2025</v>
      </c>
    </row>
  </sheetData>
  <sheetProtection algorithmName="SHA-512" hashValue="GiGTB8aDchNm+89t9zhxyPKgnytl4JgZiwaWXjS4afchM0eBglIqznCZOGyYF9wkWZMyCyiRmpDy43RTMpQJfg==" saltValue="E5AZ6Uwq55jYKgCLEInZIg==" spinCount="100000" sheet="1" objects="1" scenarios="1"/>
  <conditionalFormatting sqref="C2">
    <cfRule type="cellIs" dxfId="1" priority="1" operator="equal">
      <formula>"OK"</formula>
    </cfRule>
    <cfRule type="cellIs" dxfId="0" priority="2" operator="equal">
      <formula>"INCOMPLETA"</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
  <dimension ref="A1:D31"/>
  <sheetViews>
    <sheetView view="pageBreakPreview" zoomScale="125" zoomScaleNormal="100" zoomScaleSheetLayoutView="125" workbookViewId="0">
      <selection activeCell="B1" sqref="B1"/>
    </sheetView>
  </sheetViews>
  <sheetFormatPr defaultRowHeight="15" x14ac:dyDescent="0.25"/>
  <cols>
    <col min="1" max="1" width="34.42578125" bestFit="1" customWidth="1"/>
  </cols>
  <sheetData>
    <row r="1" spans="1:4" ht="18.75" x14ac:dyDescent="0.3">
      <c r="A1" s="89" t="s">
        <v>920</v>
      </c>
      <c r="C1" s="85" t="s">
        <v>919</v>
      </c>
      <c r="D1" s="88">
        <f>D8+D13+D17+D22</f>
        <v>100</v>
      </c>
    </row>
    <row r="3" spans="1:4" x14ac:dyDescent="0.25">
      <c r="A3" s="86" t="s">
        <v>864</v>
      </c>
      <c r="B3" s="86">
        <v>12</v>
      </c>
      <c r="C3" s="245" t="s">
        <v>908</v>
      </c>
    </row>
    <row r="4" spans="1:4" x14ac:dyDescent="0.25">
      <c r="A4" s="86" t="s">
        <v>865</v>
      </c>
      <c r="B4" s="86">
        <v>4</v>
      </c>
      <c r="C4" s="245"/>
    </row>
    <row r="5" spans="1:4" x14ac:dyDescent="0.25">
      <c r="A5" s="86" t="s">
        <v>866</v>
      </c>
      <c r="B5" s="86">
        <v>6</v>
      </c>
      <c r="C5" s="245"/>
    </row>
    <row r="6" spans="1:4" x14ac:dyDescent="0.25">
      <c r="A6" s="86" t="s">
        <v>867</v>
      </c>
      <c r="B6" s="86">
        <v>8</v>
      </c>
      <c r="C6" s="245"/>
    </row>
    <row r="7" spans="1:4" x14ac:dyDescent="0.25">
      <c r="A7" s="86" t="s">
        <v>868</v>
      </c>
      <c r="B7" s="86">
        <v>10</v>
      </c>
      <c r="C7" s="245"/>
    </row>
    <row r="8" spans="1:4" x14ac:dyDescent="0.25">
      <c r="A8" s="86" t="s">
        <v>911</v>
      </c>
      <c r="B8" s="86">
        <v>0</v>
      </c>
      <c r="C8" s="245"/>
      <c r="D8" s="88">
        <f>SUM(B3:B8)</f>
        <v>40</v>
      </c>
    </row>
    <row r="10" spans="1:4" ht="40.5" x14ac:dyDescent="0.25">
      <c r="A10" s="87" t="s">
        <v>909</v>
      </c>
      <c r="B10" s="86">
        <v>8</v>
      </c>
      <c r="C10" s="245" t="s">
        <v>912</v>
      </c>
    </row>
    <row r="11" spans="1:4" x14ac:dyDescent="0.25">
      <c r="A11" s="86" t="s">
        <v>907</v>
      </c>
      <c r="B11" s="86">
        <v>6</v>
      </c>
      <c r="C11" s="245"/>
    </row>
    <row r="12" spans="1:4" x14ac:dyDescent="0.25">
      <c r="A12" s="86" t="s">
        <v>910</v>
      </c>
      <c r="B12" s="86">
        <v>4</v>
      </c>
      <c r="C12" s="245"/>
    </row>
    <row r="13" spans="1:4" x14ac:dyDescent="0.25">
      <c r="A13" s="86" t="s">
        <v>911</v>
      </c>
      <c r="B13" s="86">
        <v>0</v>
      </c>
      <c r="C13" s="245"/>
      <c r="D13" s="88">
        <f>SUM(B10:B13)</f>
        <v>18</v>
      </c>
    </row>
    <row r="15" spans="1:4" x14ac:dyDescent="0.25">
      <c r="A15" s="86" t="s">
        <v>913</v>
      </c>
      <c r="B15" s="86">
        <v>7</v>
      </c>
      <c r="C15" s="245" t="s">
        <v>914</v>
      </c>
    </row>
    <row r="16" spans="1:4" ht="27" x14ac:dyDescent="0.25">
      <c r="A16" s="87" t="s">
        <v>905</v>
      </c>
      <c r="B16" s="86">
        <v>9</v>
      </c>
      <c r="C16" s="245"/>
    </row>
    <row r="17" spans="1:4" x14ac:dyDescent="0.25">
      <c r="A17" s="86" t="s">
        <v>911</v>
      </c>
      <c r="B17" s="86">
        <v>5</v>
      </c>
      <c r="C17" s="245"/>
      <c r="D17" s="88">
        <f>SUM(B15:B17)</f>
        <v>21</v>
      </c>
    </row>
    <row r="19" spans="1:4" ht="40.5" x14ac:dyDescent="0.25">
      <c r="A19" s="87" t="s">
        <v>915</v>
      </c>
      <c r="B19" s="86">
        <v>9</v>
      </c>
      <c r="C19" s="245" t="s">
        <v>918</v>
      </c>
    </row>
    <row r="20" spans="1:4" ht="40.5" x14ac:dyDescent="0.25">
      <c r="A20" s="87" t="s">
        <v>906</v>
      </c>
      <c r="B20" s="86">
        <v>7</v>
      </c>
      <c r="C20" s="245"/>
    </row>
    <row r="21" spans="1:4" x14ac:dyDescent="0.25">
      <c r="A21" s="87" t="s">
        <v>916</v>
      </c>
      <c r="B21" s="86">
        <v>5</v>
      </c>
      <c r="C21" s="245"/>
    </row>
    <row r="22" spans="1:4" x14ac:dyDescent="0.25">
      <c r="A22" s="87" t="s">
        <v>917</v>
      </c>
      <c r="B22" s="86">
        <v>0</v>
      </c>
      <c r="C22" s="245"/>
      <c r="D22" s="88">
        <f>SUM(B19:B22)</f>
        <v>21</v>
      </c>
    </row>
    <row r="24" spans="1:4" x14ac:dyDescent="0.25">
      <c r="A24" s="105" t="s">
        <v>939</v>
      </c>
    </row>
    <row r="25" spans="1:4" x14ac:dyDescent="0.25">
      <c r="A25" s="105" t="s">
        <v>937</v>
      </c>
    </row>
    <row r="26" spans="1:4" x14ac:dyDescent="0.25">
      <c r="A26" s="105" t="s">
        <v>938</v>
      </c>
    </row>
    <row r="27" spans="1:4" x14ac:dyDescent="0.25">
      <c r="A27" s="105" t="s">
        <v>941</v>
      </c>
    </row>
    <row r="28" spans="1:4" x14ac:dyDescent="0.25">
      <c r="A28">
        <v>1</v>
      </c>
    </row>
    <row r="29" spans="1:4" x14ac:dyDescent="0.25">
      <c r="A29">
        <v>2</v>
      </c>
    </row>
    <row r="30" spans="1:4" x14ac:dyDescent="0.25">
      <c r="A30">
        <v>3</v>
      </c>
    </row>
    <row r="31" spans="1:4" x14ac:dyDescent="0.25">
      <c r="A31">
        <v>4</v>
      </c>
    </row>
  </sheetData>
  <sheetProtection algorithmName="SHA-512" hashValue="46Kw7VyONnEhPRfBd62IE9Fyff4wL3r+Wd+3c3vjA8I4E9+AGfV1qZKPHbFp05zwK7c9BeC6ppepCsf6OCODGA==" saltValue="hThF9U1Y7GmEPmMDM41f7g==" spinCount="100000" sheet="1" selectLockedCells="1" selectUnlockedCells="1"/>
  <mergeCells count="4">
    <mergeCell ref="C3:C8"/>
    <mergeCell ref="C10:C13"/>
    <mergeCell ref="C15:C17"/>
    <mergeCell ref="C19:C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2"/>
  <dimension ref="A1:Y216"/>
  <sheetViews>
    <sheetView workbookViewId="0"/>
  </sheetViews>
  <sheetFormatPr defaultRowHeight="12" x14ac:dyDescent="0.2"/>
  <cols>
    <col min="1" max="1" width="4.7109375" style="15" customWidth="1"/>
    <col min="2" max="2" width="7.42578125" style="18" customWidth="1"/>
    <col min="3" max="3" width="6.5703125" style="18" customWidth="1"/>
    <col min="4" max="4" width="6.140625" style="18" customWidth="1"/>
    <col min="5" max="5" width="6.5703125" style="19" customWidth="1"/>
    <col min="6" max="6" width="22.42578125" style="20" customWidth="1"/>
    <col min="7" max="7" width="24.5703125" style="21" customWidth="1"/>
    <col min="8" max="8" width="20.85546875" style="20" customWidth="1"/>
    <col min="9" max="9" width="6.85546875" style="22" bestFit="1" customWidth="1"/>
    <col min="10" max="10" width="12.85546875" style="15" customWidth="1"/>
    <col min="11" max="11" width="17.42578125" style="15" customWidth="1"/>
    <col min="12" max="12" width="21" style="15" bestFit="1" customWidth="1"/>
    <col min="13" max="13" width="5.5703125" style="15" bestFit="1" customWidth="1"/>
    <col min="14" max="14" width="5.7109375" style="19" bestFit="1" customWidth="1"/>
    <col min="15" max="15" width="5.7109375" style="22" bestFit="1" customWidth="1"/>
    <col min="16" max="17" width="6.28515625" style="19" bestFit="1" customWidth="1"/>
    <col min="18" max="18" width="6.28515625" style="23" bestFit="1" customWidth="1"/>
    <col min="19" max="19" width="6.28515625" style="19" bestFit="1" customWidth="1"/>
    <col min="20" max="20" width="5.7109375" style="19" bestFit="1" customWidth="1"/>
    <col min="21" max="21" width="7.42578125" style="24" bestFit="1" customWidth="1"/>
    <col min="22" max="24" width="5.7109375" style="15" bestFit="1" customWidth="1"/>
    <col min="25" max="25" width="28.140625" style="15" bestFit="1" customWidth="1"/>
    <col min="26" max="257" width="9" style="15"/>
    <col min="258" max="258" width="4.7109375" style="15" customWidth="1"/>
    <col min="259" max="259" width="7.42578125" style="15" customWidth="1"/>
    <col min="260" max="260" width="6.5703125" style="15" customWidth="1"/>
    <col min="261" max="261" width="6.140625" style="15" customWidth="1"/>
    <col min="262" max="262" width="6.5703125" style="15" customWidth="1"/>
    <col min="263" max="263" width="22.42578125" style="15" customWidth="1"/>
    <col min="264" max="264" width="24.5703125" style="15" customWidth="1"/>
    <col min="265" max="265" width="20.85546875" style="15" customWidth="1"/>
    <col min="266" max="266" width="6.85546875" style="15" bestFit="1" customWidth="1"/>
    <col min="267" max="267" width="12.85546875" style="15" customWidth="1"/>
    <col min="268" max="268" width="17.42578125" style="15" customWidth="1"/>
    <col min="269" max="269" width="21" style="15" bestFit="1" customWidth="1"/>
    <col min="270" max="271" width="5.7109375" style="15" bestFit="1" customWidth="1"/>
    <col min="272" max="275" width="6.28515625" style="15" bestFit="1" customWidth="1"/>
    <col min="276" max="276" width="5.7109375" style="15" bestFit="1" customWidth="1"/>
    <col min="277" max="277" width="7.42578125" style="15" bestFit="1" customWidth="1"/>
    <col min="278" max="280" width="5.7109375" style="15" bestFit="1" customWidth="1"/>
    <col min="281" max="513" width="9" style="15"/>
    <col min="514" max="514" width="4.7109375" style="15" customWidth="1"/>
    <col min="515" max="515" width="7.42578125" style="15" customWidth="1"/>
    <col min="516" max="516" width="6.5703125" style="15" customWidth="1"/>
    <col min="517" max="517" width="6.140625" style="15" customWidth="1"/>
    <col min="518" max="518" width="6.5703125" style="15" customWidth="1"/>
    <col min="519" max="519" width="22.42578125" style="15" customWidth="1"/>
    <col min="520" max="520" width="24.5703125" style="15" customWidth="1"/>
    <col min="521" max="521" width="20.85546875" style="15" customWidth="1"/>
    <col min="522" max="522" width="6.85546875" style="15" bestFit="1" customWidth="1"/>
    <col min="523" max="523" width="12.85546875" style="15" customWidth="1"/>
    <col min="524" max="524" width="17.42578125" style="15" customWidth="1"/>
    <col min="525" max="525" width="21" style="15" bestFit="1" customWidth="1"/>
    <col min="526" max="527" width="5.7109375" style="15" bestFit="1" customWidth="1"/>
    <col min="528" max="531" width="6.28515625" style="15" bestFit="1" customWidth="1"/>
    <col min="532" max="532" width="5.7109375" style="15" bestFit="1" customWidth="1"/>
    <col min="533" max="533" width="7.42578125" style="15" bestFit="1" customWidth="1"/>
    <col min="534" max="536" width="5.7109375" style="15" bestFit="1" customWidth="1"/>
    <col min="537" max="769" width="9" style="15"/>
    <col min="770" max="770" width="4.7109375" style="15" customWidth="1"/>
    <col min="771" max="771" width="7.42578125" style="15" customWidth="1"/>
    <col min="772" max="772" width="6.5703125" style="15" customWidth="1"/>
    <col min="773" max="773" width="6.140625" style="15" customWidth="1"/>
    <col min="774" max="774" width="6.5703125" style="15" customWidth="1"/>
    <col min="775" max="775" width="22.42578125" style="15" customWidth="1"/>
    <col min="776" max="776" width="24.5703125" style="15" customWidth="1"/>
    <col min="777" max="777" width="20.85546875" style="15" customWidth="1"/>
    <col min="778" max="778" width="6.85546875" style="15" bestFit="1" customWidth="1"/>
    <col min="779" max="779" width="12.85546875" style="15" customWidth="1"/>
    <col min="780" max="780" width="17.42578125" style="15" customWidth="1"/>
    <col min="781" max="781" width="21" style="15" bestFit="1" customWidth="1"/>
    <col min="782" max="783" width="5.7109375" style="15" bestFit="1" customWidth="1"/>
    <col min="784" max="787" width="6.28515625" style="15" bestFit="1" customWidth="1"/>
    <col min="788" max="788" width="5.7109375" style="15" bestFit="1" customWidth="1"/>
    <col min="789" max="789" width="7.42578125" style="15" bestFit="1" customWidth="1"/>
    <col min="790" max="792" width="5.7109375" style="15" bestFit="1" customWidth="1"/>
    <col min="793" max="1025" width="9" style="15"/>
    <col min="1026" max="1026" width="4.7109375" style="15" customWidth="1"/>
    <col min="1027" max="1027" width="7.42578125" style="15" customWidth="1"/>
    <col min="1028" max="1028" width="6.5703125" style="15" customWidth="1"/>
    <col min="1029" max="1029" width="6.140625" style="15" customWidth="1"/>
    <col min="1030" max="1030" width="6.5703125" style="15" customWidth="1"/>
    <col min="1031" max="1031" width="22.42578125" style="15" customWidth="1"/>
    <col min="1032" max="1032" width="24.5703125" style="15" customWidth="1"/>
    <col min="1033" max="1033" width="20.85546875" style="15" customWidth="1"/>
    <col min="1034" max="1034" width="6.85546875" style="15" bestFit="1" customWidth="1"/>
    <col min="1035" max="1035" width="12.85546875" style="15" customWidth="1"/>
    <col min="1036" max="1036" width="17.42578125" style="15" customWidth="1"/>
    <col min="1037" max="1037" width="21" style="15" bestFit="1" customWidth="1"/>
    <col min="1038" max="1039" width="5.7109375" style="15" bestFit="1" customWidth="1"/>
    <col min="1040" max="1043" width="6.28515625" style="15" bestFit="1" customWidth="1"/>
    <col min="1044" max="1044" width="5.7109375" style="15" bestFit="1" customWidth="1"/>
    <col min="1045" max="1045" width="7.42578125" style="15" bestFit="1" customWidth="1"/>
    <col min="1046" max="1048" width="5.7109375" style="15" bestFit="1" customWidth="1"/>
    <col min="1049" max="1281" width="9" style="15"/>
    <col min="1282" max="1282" width="4.7109375" style="15" customWidth="1"/>
    <col min="1283" max="1283" width="7.42578125" style="15" customWidth="1"/>
    <col min="1284" max="1284" width="6.5703125" style="15" customWidth="1"/>
    <col min="1285" max="1285" width="6.140625" style="15" customWidth="1"/>
    <col min="1286" max="1286" width="6.5703125" style="15" customWidth="1"/>
    <col min="1287" max="1287" width="22.42578125" style="15" customWidth="1"/>
    <col min="1288" max="1288" width="24.5703125" style="15" customWidth="1"/>
    <col min="1289" max="1289" width="20.85546875" style="15" customWidth="1"/>
    <col min="1290" max="1290" width="6.85546875" style="15" bestFit="1" customWidth="1"/>
    <col min="1291" max="1291" width="12.85546875" style="15" customWidth="1"/>
    <col min="1292" max="1292" width="17.42578125" style="15" customWidth="1"/>
    <col min="1293" max="1293" width="21" style="15" bestFit="1" customWidth="1"/>
    <col min="1294" max="1295" width="5.7109375" style="15" bestFit="1" customWidth="1"/>
    <col min="1296" max="1299" width="6.28515625" style="15" bestFit="1" customWidth="1"/>
    <col min="1300" max="1300" width="5.7109375" style="15" bestFit="1" customWidth="1"/>
    <col min="1301" max="1301" width="7.42578125" style="15" bestFit="1" customWidth="1"/>
    <col min="1302" max="1304" width="5.7109375" style="15" bestFit="1" customWidth="1"/>
    <col min="1305" max="1537" width="9" style="15"/>
    <col min="1538" max="1538" width="4.7109375" style="15" customWidth="1"/>
    <col min="1539" max="1539" width="7.42578125" style="15" customWidth="1"/>
    <col min="1540" max="1540" width="6.5703125" style="15" customWidth="1"/>
    <col min="1541" max="1541" width="6.140625" style="15" customWidth="1"/>
    <col min="1542" max="1542" width="6.5703125" style="15" customWidth="1"/>
    <col min="1543" max="1543" width="22.42578125" style="15" customWidth="1"/>
    <col min="1544" max="1544" width="24.5703125" style="15" customWidth="1"/>
    <col min="1545" max="1545" width="20.85546875" style="15" customWidth="1"/>
    <col min="1546" max="1546" width="6.85546875" style="15" bestFit="1" customWidth="1"/>
    <col min="1547" max="1547" width="12.85546875" style="15" customWidth="1"/>
    <col min="1548" max="1548" width="17.42578125" style="15" customWidth="1"/>
    <col min="1549" max="1549" width="21" style="15" bestFit="1" customWidth="1"/>
    <col min="1550" max="1551" width="5.7109375" style="15" bestFit="1" customWidth="1"/>
    <col min="1552" max="1555" width="6.28515625" style="15" bestFit="1" customWidth="1"/>
    <col min="1556" max="1556" width="5.7109375" style="15" bestFit="1" customWidth="1"/>
    <col min="1557" max="1557" width="7.42578125" style="15" bestFit="1" customWidth="1"/>
    <col min="1558" max="1560" width="5.7109375" style="15" bestFit="1" customWidth="1"/>
    <col min="1561" max="1793" width="9" style="15"/>
    <col min="1794" max="1794" width="4.7109375" style="15" customWidth="1"/>
    <col min="1795" max="1795" width="7.42578125" style="15" customWidth="1"/>
    <col min="1796" max="1796" width="6.5703125" style="15" customWidth="1"/>
    <col min="1797" max="1797" width="6.140625" style="15" customWidth="1"/>
    <col min="1798" max="1798" width="6.5703125" style="15" customWidth="1"/>
    <col min="1799" max="1799" width="22.42578125" style="15" customWidth="1"/>
    <col min="1800" max="1800" width="24.5703125" style="15" customWidth="1"/>
    <col min="1801" max="1801" width="20.85546875" style="15" customWidth="1"/>
    <col min="1802" max="1802" width="6.85546875" style="15" bestFit="1" customWidth="1"/>
    <col min="1803" max="1803" width="12.85546875" style="15" customWidth="1"/>
    <col min="1804" max="1804" width="17.42578125" style="15" customWidth="1"/>
    <col min="1805" max="1805" width="21" style="15" bestFit="1" customWidth="1"/>
    <col min="1806" max="1807" width="5.7109375" style="15" bestFit="1" customWidth="1"/>
    <col min="1808" max="1811" width="6.28515625" style="15" bestFit="1" customWidth="1"/>
    <col min="1812" max="1812" width="5.7109375" style="15" bestFit="1" customWidth="1"/>
    <col min="1813" max="1813" width="7.42578125" style="15" bestFit="1" customWidth="1"/>
    <col min="1814" max="1816" width="5.7109375" style="15" bestFit="1" customWidth="1"/>
    <col min="1817" max="2049" width="9" style="15"/>
    <col min="2050" max="2050" width="4.7109375" style="15" customWidth="1"/>
    <col min="2051" max="2051" width="7.42578125" style="15" customWidth="1"/>
    <col min="2052" max="2052" width="6.5703125" style="15" customWidth="1"/>
    <col min="2053" max="2053" width="6.140625" style="15" customWidth="1"/>
    <col min="2054" max="2054" width="6.5703125" style="15" customWidth="1"/>
    <col min="2055" max="2055" width="22.42578125" style="15" customWidth="1"/>
    <col min="2056" max="2056" width="24.5703125" style="15" customWidth="1"/>
    <col min="2057" max="2057" width="20.85546875" style="15" customWidth="1"/>
    <col min="2058" max="2058" width="6.85546875" style="15" bestFit="1" customWidth="1"/>
    <col min="2059" max="2059" width="12.85546875" style="15" customWidth="1"/>
    <col min="2060" max="2060" width="17.42578125" style="15" customWidth="1"/>
    <col min="2061" max="2061" width="21" style="15" bestFit="1" customWidth="1"/>
    <col min="2062" max="2063" width="5.7109375" style="15" bestFit="1" customWidth="1"/>
    <col min="2064" max="2067" width="6.28515625" style="15" bestFit="1" customWidth="1"/>
    <col min="2068" max="2068" width="5.7109375" style="15" bestFit="1" customWidth="1"/>
    <col min="2069" max="2069" width="7.42578125" style="15" bestFit="1" customWidth="1"/>
    <col min="2070" max="2072" width="5.7109375" style="15" bestFit="1" customWidth="1"/>
    <col min="2073" max="2305" width="9" style="15"/>
    <col min="2306" max="2306" width="4.7109375" style="15" customWidth="1"/>
    <col min="2307" max="2307" width="7.42578125" style="15" customWidth="1"/>
    <col min="2308" max="2308" width="6.5703125" style="15" customWidth="1"/>
    <col min="2309" max="2309" width="6.140625" style="15" customWidth="1"/>
    <col min="2310" max="2310" width="6.5703125" style="15" customWidth="1"/>
    <col min="2311" max="2311" width="22.42578125" style="15" customWidth="1"/>
    <col min="2312" max="2312" width="24.5703125" style="15" customWidth="1"/>
    <col min="2313" max="2313" width="20.85546875" style="15" customWidth="1"/>
    <col min="2314" max="2314" width="6.85546875" style="15" bestFit="1" customWidth="1"/>
    <col min="2315" max="2315" width="12.85546875" style="15" customWidth="1"/>
    <col min="2316" max="2316" width="17.42578125" style="15" customWidth="1"/>
    <col min="2317" max="2317" width="21" style="15" bestFit="1" customWidth="1"/>
    <col min="2318" max="2319" width="5.7109375" style="15" bestFit="1" customWidth="1"/>
    <col min="2320" max="2323" width="6.28515625" style="15" bestFit="1" customWidth="1"/>
    <col min="2324" max="2324" width="5.7109375" style="15" bestFit="1" customWidth="1"/>
    <col min="2325" max="2325" width="7.42578125" style="15" bestFit="1" customWidth="1"/>
    <col min="2326" max="2328" width="5.7109375" style="15" bestFit="1" customWidth="1"/>
    <col min="2329" max="2561" width="9" style="15"/>
    <col min="2562" max="2562" width="4.7109375" style="15" customWidth="1"/>
    <col min="2563" max="2563" width="7.42578125" style="15" customWidth="1"/>
    <col min="2564" max="2564" width="6.5703125" style="15" customWidth="1"/>
    <col min="2565" max="2565" width="6.140625" style="15" customWidth="1"/>
    <col min="2566" max="2566" width="6.5703125" style="15" customWidth="1"/>
    <col min="2567" max="2567" width="22.42578125" style="15" customWidth="1"/>
    <col min="2568" max="2568" width="24.5703125" style="15" customWidth="1"/>
    <col min="2569" max="2569" width="20.85546875" style="15" customWidth="1"/>
    <col min="2570" max="2570" width="6.85546875" style="15" bestFit="1" customWidth="1"/>
    <col min="2571" max="2571" width="12.85546875" style="15" customWidth="1"/>
    <col min="2572" max="2572" width="17.42578125" style="15" customWidth="1"/>
    <col min="2573" max="2573" width="21" style="15" bestFit="1" customWidth="1"/>
    <col min="2574" max="2575" width="5.7109375" style="15" bestFit="1" customWidth="1"/>
    <col min="2576" max="2579" width="6.28515625" style="15" bestFit="1" customWidth="1"/>
    <col min="2580" max="2580" width="5.7109375" style="15" bestFit="1" customWidth="1"/>
    <col min="2581" max="2581" width="7.42578125" style="15" bestFit="1" customWidth="1"/>
    <col min="2582" max="2584" width="5.7109375" style="15" bestFit="1" customWidth="1"/>
    <col min="2585" max="2817" width="9" style="15"/>
    <col min="2818" max="2818" width="4.7109375" style="15" customWidth="1"/>
    <col min="2819" max="2819" width="7.42578125" style="15" customWidth="1"/>
    <col min="2820" max="2820" width="6.5703125" style="15" customWidth="1"/>
    <col min="2821" max="2821" width="6.140625" style="15" customWidth="1"/>
    <col min="2822" max="2822" width="6.5703125" style="15" customWidth="1"/>
    <col min="2823" max="2823" width="22.42578125" style="15" customWidth="1"/>
    <col min="2824" max="2824" width="24.5703125" style="15" customWidth="1"/>
    <col min="2825" max="2825" width="20.85546875" style="15" customWidth="1"/>
    <col min="2826" max="2826" width="6.85546875" style="15" bestFit="1" customWidth="1"/>
    <col min="2827" max="2827" width="12.85546875" style="15" customWidth="1"/>
    <col min="2828" max="2828" width="17.42578125" style="15" customWidth="1"/>
    <col min="2829" max="2829" width="21" style="15" bestFit="1" customWidth="1"/>
    <col min="2830" max="2831" width="5.7109375" style="15" bestFit="1" customWidth="1"/>
    <col min="2832" max="2835" width="6.28515625" style="15" bestFit="1" customWidth="1"/>
    <col min="2836" max="2836" width="5.7109375" style="15" bestFit="1" customWidth="1"/>
    <col min="2837" max="2837" width="7.42578125" style="15" bestFit="1" customWidth="1"/>
    <col min="2838" max="2840" width="5.7109375" style="15" bestFit="1" customWidth="1"/>
    <col min="2841" max="3073" width="9" style="15"/>
    <col min="3074" max="3074" width="4.7109375" style="15" customWidth="1"/>
    <col min="3075" max="3075" width="7.42578125" style="15" customWidth="1"/>
    <col min="3076" max="3076" width="6.5703125" style="15" customWidth="1"/>
    <col min="3077" max="3077" width="6.140625" style="15" customWidth="1"/>
    <col min="3078" max="3078" width="6.5703125" style="15" customWidth="1"/>
    <col min="3079" max="3079" width="22.42578125" style="15" customWidth="1"/>
    <col min="3080" max="3080" width="24.5703125" style="15" customWidth="1"/>
    <col min="3081" max="3081" width="20.85546875" style="15" customWidth="1"/>
    <col min="3082" max="3082" width="6.85546875" style="15" bestFit="1" customWidth="1"/>
    <col min="3083" max="3083" width="12.85546875" style="15" customWidth="1"/>
    <col min="3084" max="3084" width="17.42578125" style="15" customWidth="1"/>
    <col min="3085" max="3085" width="21" style="15" bestFit="1" customWidth="1"/>
    <col min="3086" max="3087" width="5.7109375" style="15" bestFit="1" customWidth="1"/>
    <col min="3088" max="3091" width="6.28515625" style="15" bestFit="1" customWidth="1"/>
    <col min="3092" max="3092" width="5.7109375" style="15" bestFit="1" customWidth="1"/>
    <col min="3093" max="3093" width="7.42578125" style="15" bestFit="1" customWidth="1"/>
    <col min="3094" max="3096" width="5.7109375" style="15" bestFit="1" customWidth="1"/>
    <col min="3097" max="3329" width="9" style="15"/>
    <col min="3330" max="3330" width="4.7109375" style="15" customWidth="1"/>
    <col min="3331" max="3331" width="7.42578125" style="15" customWidth="1"/>
    <col min="3332" max="3332" width="6.5703125" style="15" customWidth="1"/>
    <col min="3333" max="3333" width="6.140625" style="15" customWidth="1"/>
    <col min="3334" max="3334" width="6.5703125" style="15" customWidth="1"/>
    <col min="3335" max="3335" width="22.42578125" style="15" customWidth="1"/>
    <col min="3336" max="3336" width="24.5703125" style="15" customWidth="1"/>
    <col min="3337" max="3337" width="20.85546875" style="15" customWidth="1"/>
    <col min="3338" max="3338" width="6.85546875" style="15" bestFit="1" customWidth="1"/>
    <col min="3339" max="3339" width="12.85546875" style="15" customWidth="1"/>
    <col min="3340" max="3340" width="17.42578125" style="15" customWidth="1"/>
    <col min="3341" max="3341" width="21" style="15" bestFit="1" customWidth="1"/>
    <col min="3342" max="3343" width="5.7109375" style="15" bestFit="1" customWidth="1"/>
    <col min="3344" max="3347" width="6.28515625" style="15" bestFit="1" customWidth="1"/>
    <col min="3348" max="3348" width="5.7109375" style="15" bestFit="1" customWidth="1"/>
    <col min="3349" max="3349" width="7.42578125" style="15" bestFit="1" customWidth="1"/>
    <col min="3350" max="3352" width="5.7109375" style="15" bestFit="1" customWidth="1"/>
    <col min="3353" max="3585" width="9" style="15"/>
    <col min="3586" max="3586" width="4.7109375" style="15" customWidth="1"/>
    <col min="3587" max="3587" width="7.42578125" style="15" customWidth="1"/>
    <col min="3588" max="3588" width="6.5703125" style="15" customWidth="1"/>
    <col min="3589" max="3589" width="6.140625" style="15" customWidth="1"/>
    <col min="3590" max="3590" width="6.5703125" style="15" customWidth="1"/>
    <col min="3591" max="3591" width="22.42578125" style="15" customWidth="1"/>
    <col min="3592" max="3592" width="24.5703125" style="15" customWidth="1"/>
    <col min="3593" max="3593" width="20.85546875" style="15" customWidth="1"/>
    <col min="3594" max="3594" width="6.85546875" style="15" bestFit="1" customWidth="1"/>
    <col min="3595" max="3595" width="12.85546875" style="15" customWidth="1"/>
    <col min="3596" max="3596" width="17.42578125" style="15" customWidth="1"/>
    <col min="3597" max="3597" width="21" style="15" bestFit="1" customWidth="1"/>
    <col min="3598" max="3599" width="5.7109375" style="15" bestFit="1" customWidth="1"/>
    <col min="3600" max="3603" width="6.28515625" style="15" bestFit="1" customWidth="1"/>
    <col min="3604" max="3604" width="5.7109375" style="15" bestFit="1" customWidth="1"/>
    <col min="3605" max="3605" width="7.42578125" style="15" bestFit="1" customWidth="1"/>
    <col min="3606" max="3608" width="5.7109375" style="15" bestFit="1" customWidth="1"/>
    <col min="3609" max="3841" width="9" style="15"/>
    <col min="3842" max="3842" width="4.7109375" style="15" customWidth="1"/>
    <col min="3843" max="3843" width="7.42578125" style="15" customWidth="1"/>
    <col min="3844" max="3844" width="6.5703125" style="15" customWidth="1"/>
    <col min="3845" max="3845" width="6.140625" style="15" customWidth="1"/>
    <col min="3846" max="3846" width="6.5703125" style="15" customWidth="1"/>
    <col min="3847" max="3847" width="22.42578125" style="15" customWidth="1"/>
    <col min="3848" max="3848" width="24.5703125" style="15" customWidth="1"/>
    <col min="3849" max="3849" width="20.85546875" style="15" customWidth="1"/>
    <col min="3850" max="3850" width="6.85546875" style="15" bestFit="1" customWidth="1"/>
    <col min="3851" max="3851" width="12.85546875" style="15" customWidth="1"/>
    <col min="3852" max="3852" width="17.42578125" style="15" customWidth="1"/>
    <col min="3853" max="3853" width="21" style="15" bestFit="1" customWidth="1"/>
    <col min="3854" max="3855" width="5.7109375" style="15" bestFit="1" customWidth="1"/>
    <col min="3856" max="3859" width="6.28515625" style="15" bestFit="1" customWidth="1"/>
    <col min="3860" max="3860" width="5.7109375" style="15" bestFit="1" customWidth="1"/>
    <col min="3861" max="3861" width="7.42578125" style="15" bestFit="1" customWidth="1"/>
    <col min="3862" max="3864" width="5.7109375" style="15" bestFit="1" customWidth="1"/>
    <col min="3865" max="4097" width="9" style="15"/>
    <col min="4098" max="4098" width="4.7109375" style="15" customWidth="1"/>
    <col min="4099" max="4099" width="7.42578125" style="15" customWidth="1"/>
    <col min="4100" max="4100" width="6.5703125" style="15" customWidth="1"/>
    <col min="4101" max="4101" width="6.140625" style="15" customWidth="1"/>
    <col min="4102" max="4102" width="6.5703125" style="15" customWidth="1"/>
    <col min="4103" max="4103" width="22.42578125" style="15" customWidth="1"/>
    <col min="4104" max="4104" width="24.5703125" style="15" customWidth="1"/>
    <col min="4105" max="4105" width="20.85546875" style="15" customWidth="1"/>
    <col min="4106" max="4106" width="6.85546875" style="15" bestFit="1" customWidth="1"/>
    <col min="4107" max="4107" width="12.85546875" style="15" customWidth="1"/>
    <col min="4108" max="4108" width="17.42578125" style="15" customWidth="1"/>
    <col min="4109" max="4109" width="21" style="15" bestFit="1" customWidth="1"/>
    <col min="4110" max="4111" width="5.7109375" style="15" bestFit="1" customWidth="1"/>
    <col min="4112" max="4115" width="6.28515625" style="15" bestFit="1" customWidth="1"/>
    <col min="4116" max="4116" width="5.7109375" style="15" bestFit="1" customWidth="1"/>
    <col min="4117" max="4117" width="7.42578125" style="15" bestFit="1" customWidth="1"/>
    <col min="4118" max="4120" width="5.7109375" style="15" bestFit="1" customWidth="1"/>
    <col min="4121" max="4353" width="9" style="15"/>
    <col min="4354" max="4354" width="4.7109375" style="15" customWidth="1"/>
    <col min="4355" max="4355" width="7.42578125" style="15" customWidth="1"/>
    <col min="4356" max="4356" width="6.5703125" style="15" customWidth="1"/>
    <col min="4357" max="4357" width="6.140625" style="15" customWidth="1"/>
    <col min="4358" max="4358" width="6.5703125" style="15" customWidth="1"/>
    <col min="4359" max="4359" width="22.42578125" style="15" customWidth="1"/>
    <col min="4360" max="4360" width="24.5703125" style="15" customWidth="1"/>
    <col min="4361" max="4361" width="20.85546875" style="15" customWidth="1"/>
    <col min="4362" max="4362" width="6.85546875" style="15" bestFit="1" customWidth="1"/>
    <col min="4363" max="4363" width="12.85546875" style="15" customWidth="1"/>
    <col min="4364" max="4364" width="17.42578125" style="15" customWidth="1"/>
    <col min="4365" max="4365" width="21" style="15" bestFit="1" customWidth="1"/>
    <col min="4366" max="4367" width="5.7109375" style="15" bestFit="1" customWidth="1"/>
    <col min="4368" max="4371" width="6.28515625" style="15" bestFit="1" customWidth="1"/>
    <col min="4372" max="4372" width="5.7109375" style="15" bestFit="1" customWidth="1"/>
    <col min="4373" max="4373" width="7.42578125" style="15" bestFit="1" customWidth="1"/>
    <col min="4374" max="4376" width="5.7109375" style="15" bestFit="1" customWidth="1"/>
    <col min="4377" max="4609" width="9" style="15"/>
    <col min="4610" max="4610" width="4.7109375" style="15" customWidth="1"/>
    <col min="4611" max="4611" width="7.42578125" style="15" customWidth="1"/>
    <col min="4612" max="4612" width="6.5703125" style="15" customWidth="1"/>
    <col min="4613" max="4613" width="6.140625" style="15" customWidth="1"/>
    <col min="4614" max="4614" width="6.5703125" style="15" customWidth="1"/>
    <col min="4615" max="4615" width="22.42578125" style="15" customWidth="1"/>
    <col min="4616" max="4616" width="24.5703125" style="15" customWidth="1"/>
    <col min="4617" max="4617" width="20.85546875" style="15" customWidth="1"/>
    <col min="4618" max="4618" width="6.85546875" style="15" bestFit="1" customWidth="1"/>
    <col min="4619" max="4619" width="12.85546875" style="15" customWidth="1"/>
    <col min="4620" max="4620" width="17.42578125" style="15" customWidth="1"/>
    <col min="4621" max="4621" width="21" style="15" bestFit="1" customWidth="1"/>
    <col min="4622" max="4623" width="5.7109375" style="15" bestFit="1" customWidth="1"/>
    <col min="4624" max="4627" width="6.28515625" style="15" bestFit="1" customWidth="1"/>
    <col min="4628" max="4628" width="5.7109375" style="15" bestFit="1" customWidth="1"/>
    <col min="4629" max="4629" width="7.42578125" style="15" bestFit="1" customWidth="1"/>
    <col min="4630" max="4632" width="5.7109375" style="15" bestFit="1" customWidth="1"/>
    <col min="4633" max="4865" width="9" style="15"/>
    <col min="4866" max="4866" width="4.7109375" style="15" customWidth="1"/>
    <col min="4867" max="4867" width="7.42578125" style="15" customWidth="1"/>
    <col min="4868" max="4868" width="6.5703125" style="15" customWidth="1"/>
    <col min="4869" max="4869" width="6.140625" style="15" customWidth="1"/>
    <col min="4870" max="4870" width="6.5703125" style="15" customWidth="1"/>
    <col min="4871" max="4871" width="22.42578125" style="15" customWidth="1"/>
    <col min="4872" max="4872" width="24.5703125" style="15" customWidth="1"/>
    <col min="4873" max="4873" width="20.85546875" style="15" customWidth="1"/>
    <col min="4874" max="4874" width="6.85546875" style="15" bestFit="1" customWidth="1"/>
    <col min="4875" max="4875" width="12.85546875" style="15" customWidth="1"/>
    <col min="4876" max="4876" width="17.42578125" style="15" customWidth="1"/>
    <col min="4877" max="4877" width="21" style="15" bestFit="1" customWidth="1"/>
    <col min="4878" max="4879" width="5.7109375" style="15" bestFit="1" customWidth="1"/>
    <col min="4880" max="4883" width="6.28515625" style="15" bestFit="1" customWidth="1"/>
    <col min="4884" max="4884" width="5.7109375" style="15" bestFit="1" customWidth="1"/>
    <col min="4885" max="4885" width="7.42578125" style="15" bestFit="1" customWidth="1"/>
    <col min="4886" max="4888" width="5.7109375" style="15" bestFit="1" customWidth="1"/>
    <col min="4889" max="5121" width="9" style="15"/>
    <col min="5122" max="5122" width="4.7109375" style="15" customWidth="1"/>
    <col min="5123" max="5123" width="7.42578125" style="15" customWidth="1"/>
    <col min="5124" max="5124" width="6.5703125" style="15" customWidth="1"/>
    <col min="5125" max="5125" width="6.140625" style="15" customWidth="1"/>
    <col min="5126" max="5126" width="6.5703125" style="15" customWidth="1"/>
    <col min="5127" max="5127" width="22.42578125" style="15" customWidth="1"/>
    <col min="5128" max="5128" width="24.5703125" style="15" customWidth="1"/>
    <col min="5129" max="5129" width="20.85546875" style="15" customWidth="1"/>
    <col min="5130" max="5130" width="6.85546875" style="15" bestFit="1" customWidth="1"/>
    <col min="5131" max="5131" width="12.85546875" style="15" customWidth="1"/>
    <col min="5132" max="5132" width="17.42578125" style="15" customWidth="1"/>
    <col min="5133" max="5133" width="21" style="15" bestFit="1" customWidth="1"/>
    <col min="5134" max="5135" width="5.7109375" style="15" bestFit="1" customWidth="1"/>
    <col min="5136" max="5139" width="6.28515625" style="15" bestFit="1" customWidth="1"/>
    <col min="5140" max="5140" width="5.7109375" style="15" bestFit="1" customWidth="1"/>
    <col min="5141" max="5141" width="7.42578125" style="15" bestFit="1" customWidth="1"/>
    <col min="5142" max="5144" width="5.7109375" style="15" bestFit="1" customWidth="1"/>
    <col min="5145" max="5377" width="9" style="15"/>
    <col min="5378" max="5378" width="4.7109375" style="15" customWidth="1"/>
    <col min="5379" max="5379" width="7.42578125" style="15" customWidth="1"/>
    <col min="5380" max="5380" width="6.5703125" style="15" customWidth="1"/>
    <col min="5381" max="5381" width="6.140625" style="15" customWidth="1"/>
    <col min="5382" max="5382" width="6.5703125" style="15" customWidth="1"/>
    <col min="5383" max="5383" width="22.42578125" style="15" customWidth="1"/>
    <col min="5384" max="5384" width="24.5703125" style="15" customWidth="1"/>
    <col min="5385" max="5385" width="20.85546875" style="15" customWidth="1"/>
    <col min="5386" max="5386" width="6.85546875" style="15" bestFit="1" customWidth="1"/>
    <col min="5387" max="5387" width="12.85546875" style="15" customWidth="1"/>
    <col min="5388" max="5388" width="17.42578125" style="15" customWidth="1"/>
    <col min="5389" max="5389" width="21" style="15" bestFit="1" customWidth="1"/>
    <col min="5390" max="5391" width="5.7109375" style="15" bestFit="1" customWidth="1"/>
    <col min="5392" max="5395" width="6.28515625" style="15" bestFit="1" customWidth="1"/>
    <col min="5396" max="5396" width="5.7109375" style="15" bestFit="1" customWidth="1"/>
    <col min="5397" max="5397" width="7.42578125" style="15" bestFit="1" customWidth="1"/>
    <col min="5398" max="5400" width="5.7109375" style="15" bestFit="1" customWidth="1"/>
    <col min="5401" max="5633" width="9" style="15"/>
    <col min="5634" max="5634" width="4.7109375" style="15" customWidth="1"/>
    <col min="5635" max="5635" width="7.42578125" style="15" customWidth="1"/>
    <col min="5636" max="5636" width="6.5703125" style="15" customWidth="1"/>
    <col min="5637" max="5637" width="6.140625" style="15" customWidth="1"/>
    <col min="5638" max="5638" width="6.5703125" style="15" customWidth="1"/>
    <col min="5639" max="5639" width="22.42578125" style="15" customWidth="1"/>
    <col min="5640" max="5640" width="24.5703125" style="15" customWidth="1"/>
    <col min="5641" max="5641" width="20.85546875" style="15" customWidth="1"/>
    <col min="5642" max="5642" width="6.85546875" style="15" bestFit="1" customWidth="1"/>
    <col min="5643" max="5643" width="12.85546875" style="15" customWidth="1"/>
    <col min="5644" max="5644" width="17.42578125" style="15" customWidth="1"/>
    <col min="5645" max="5645" width="21" style="15" bestFit="1" customWidth="1"/>
    <col min="5646" max="5647" width="5.7109375" style="15" bestFit="1" customWidth="1"/>
    <col min="5648" max="5651" width="6.28515625" style="15" bestFit="1" customWidth="1"/>
    <col min="5652" max="5652" width="5.7109375" style="15" bestFit="1" customWidth="1"/>
    <col min="5653" max="5653" width="7.42578125" style="15" bestFit="1" customWidth="1"/>
    <col min="5654" max="5656" width="5.7109375" style="15" bestFit="1" customWidth="1"/>
    <col min="5657" max="5889" width="9" style="15"/>
    <col min="5890" max="5890" width="4.7109375" style="15" customWidth="1"/>
    <col min="5891" max="5891" width="7.42578125" style="15" customWidth="1"/>
    <col min="5892" max="5892" width="6.5703125" style="15" customWidth="1"/>
    <col min="5893" max="5893" width="6.140625" style="15" customWidth="1"/>
    <col min="5894" max="5894" width="6.5703125" style="15" customWidth="1"/>
    <col min="5895" max="5895" width="22.42578125" style="15" customWidth="1"/>
    <col min="5896" max="5896" width="24.5703125" style="15" customWidth="1"/>
    <col min="5897" max="5897" width="20.85546875" style="15" customWidth="1"/>
    <col min="5898" max="5898" width="6.85546875" style="15" bestFit="1" customWidth="1"/>
    <col min="5899" max="5899" width="12.85546875" style="15" customWidth="1"/>
    <col min="5900" max="5900" width="17.42578125" style="15" customWidth="1"/>
    <col min="5901" max="5901" width="21" style="15" bestFit="1" customWidth="1"/>
    <col min="5902" max="5903" width="5.7109375" style="15" bestFit="1" customWidth="1"/>
    <col min="5904" max="5907" width="6.28515625" style="15" bestFit="1" customWidth="1"/>
    <col min="5908" max="5908" width="5.7109375" style="15" bestFit="1" customWidth="1"/>
    <col min="5909" max="5909" width="7.42578125" style="15" bestFit="1" customWidth="1"/>
    <col min="5910" max="5912" width="5.7109375" style="15" bestFit="1" customWidth="1"/>
    <col min="5913" max="6145" width="9" style="15"/>
    <col min="6146" max="6146" width="4.7109375" style="15" customWidth="1"/>
    <col min="6147" max="6147" width="7.42578125" style="15" customWidth="1"/>
    <col min="6148" max="6148" width="6.5703125" style="15" customWidth="1"/>
    <col min="6149" max="6149" width="6.140625" style="15" customWidth="1"/>
    <col min="6150" max="6150" width="6.5703125" style="15" customWidth="1"/>
    <col min="6151" max="6151" width="22.42578125" style="15" customWidth="1"/>
    <col min="6152" max="6152" width="24.5703125" style="15" customWidth="1"/>
    <col min="6153" max="6153" width="20.85546875" style="15" customWidth="1"/>
    <col min="6154" max="6154" width="6.85546875" style="15" bestFit="1" customWidth="1"/>
    <col min="6155" max="6155" width="12.85546875" style="15" customWidth="1"/>
    <col min="6156" max="6156" width="17.42578125" style="15" customWidth="1"/>
    <col min="6157" max="6157" width="21" style="15" bestFit="1" customWidth="1"/>
    <col min="6158" max="6159" width="5.7109375" style="15" bestFit="1" customWidth="1"/>
    <col min="6160" max="6163" width="6.28515625" style="15" bestFit="1" customWidth="1"/>
    <col min="6164" max="6164" width="5.7109375" style="15" bestFit="1" customWidth="1"/>
    <col min="6165" max="6165" width="7.42578125" style="15" bestFit="1" customWidth="1"/>
    <col min="6166" max="6168" width="5.7109375" style="15" bestFit="1" customWidth="1"/>
    <col min="6169" max="6401" width="9" style="15"/>
    <col min="6402" max="6402" width="4.7109375" style="15" customWidth="1"/>
    <col min="6403" max="6403" width="7.42578125" style="15" customWidth="1"/>
    <col min="6404" max="6404" width="6.5703125" style="15" customWidth="1"/>
    <col min="6405" max="6405" width="6.140625" style="15" customWidth="1"/>
    <col min="6406" max="6406" width="6.5703125" style="15" customWidth="1"/>
    <col min="6407" max="6407" width="22.42578125" style="15" customWidth="1"/>
    <col min="6408" max="6408" width="24.5703125" style="15" customWidth="1"/>
    <col min="6409" max="6409" width="20.85546875" style="15" customWidth="1"/>
    <col min="6410" max="6410" width="6.85546875" style="15" bestFit="1" customWidth="1"/>
    <col min="6411" max="6411" width="12.85546875" style="15" customWidth="1"/>
    <col min="6412" max="6412" width="17.42578125" style="15" customWidth="1"/>
    <col min="6413" max="6413" width="21" style="15" bestFit="1" customWidth="1"/>
    <col min="6414" max="6415" width="5.7109375" style="15" bestFit="1" customWidth="1"/>
    <col min="6416" max="6419" width="6.28515625" style="15" bestFit="1" customWidth="1"/>
    <col min="6420" max="6420" width="5.7109375" style="15" bestFit="1" customWidth="1"/>
    <col min="6421" max="6421" width="7.42578125" style="15" bestFit="1" customWidth="1"/>
    <col min="6422" max="6424" width="5.7109375" style="15" bestFit="1" customWidth="1"/>
    <col min="6425" max="6657" width="9" style="15"/>
    <col min="6658" max="6658" width="4.7109375" style="15" customWidth="1"/>
    <col min="6659" max="6659" width="7.42578125" style="15" customWidth="1"/>
    <col min="6660" max="6660" width="6.5703125" style="15" customWidth="1"/>
    <col min="6661" max="6661" width="6.140625" style="15" customWidth="1"/>
    <col min="6662" max="6662" width="6.5703125" style="15" customWidth="1"/>
    <col min="6663" max="6663" width="22.42578125" style="15" customWidth="1"/>
    <col min="6664" max="6664" width="24.5703125" style="15" customWidth="1"/>
    <col min="6665" max="6665" width="20.85546875" style="15" customWidth="1"/>
    <col min="6666" max="6666" width="6.85546875" style="15" bestFit="1" customWidth="1"/>
    <col min="6667" max="6667" width="12.85546875" style="15" customWidth="1"/>
    <col min="6668" max="6668" width="17.42578125" style="15" customWidth="1"/>
    <col min="6669" max="6669" width="21" style="15" bestFit="1" customWidth="1"/>
    <col min="6670" max="6671" width="5.7109375" style="15" bestFit="1" customWidth="1"/>
    <col min="6672" max="6675" width="6.28515625" style="15" bestFit="1" customWidth="1"/>
    <col min="6676" max="6676" width="5.7109375" style="15" bestFit="1" customWidth="1"/>
    <col min="6677" max="6677" width="7.42578125" style="15" bestFit="1" customWidth="1"/>
    <col min="6678" max="6680" width="5.7109375" style="15" bestFit="1" customWidth="1"/>
    <col min="6681" max="6913" width="9" style="15"/>
    <col min="6914" max="6914" width="4.7109375" style="15" customWidth="1"/>
    <col min="6915" max="6915" width="7.42578125" style="15" customWidth="1"/>
    <col min="6916" max="6916" width="6.5703125" style="15" customWidth="1"/>
    <col min="6917" max="6917" width="6.140625" style="15" customWidth="1"/>
    <col min="6918" max="6918" width="6.5703125" style="15" customWidth="1"/>
    <col min="6919" max="6919" width="22.42578125" style="15" customWidth="1"/>
    <col min="6920" max="6920" width="24.5703125" style="15" customWidth="1"/>
    <col min="6921" max="6921" width="20.85546875" style="15" customWidth="1"/>
    <col min="6922" max="6922" width="6.85546875" style="15" bestFit="1" customWidth="1"/>
    <col min="6923" max="6923" width="12.85546875" style="15" customWidth="1"/>
    <col min="6924" max="6924" width="17.42578125" style="15" customWidth="1"/>
    <col min="6925" max="6925" width="21" style="15" bestFit="1" customWidth="1"/>
    <col min="6926" max="6927" width="5.7109375" style="15" bestFit="1" customWidth="1"/>
    <col min="6928" max="6931" width="6.28515625" style="15" bestFit="1" customWidth="1"/>
    <col min="6932" max="6932" width="5.7109375" style="15" bestFit="1" customWidth="1"/>
    <col min="6933" max="6933" width="7.42578125" style="15" bestFit="1" customWidth="1"/>
    <col min="6934" max="6936" width="5.7109375" style="15" bestFit="1" customWidth="1"/>
    <col min="6937" max="7169" width="9" style="15"/>
    <col min="7170" max="7170" width="4.7109375" style="15" customWidth="1"/>
    <col min="7171" max="7171" width="7.42578125" style="15" customWidth="1"/>
    <col min="7172" max="7172" width="6.5703125" style="15" customWidth="1"/>
    <col min="7173" max="7173" width="6.140625" style="15" customWidth="1"/>
    <col min="7174" max="7174" width="6.5703125" style="15" customWidth="1"/>
    <col min="7175" max="7175" width="22.42578125" style="15" customWidth="1"/>
    <col min="7176" max="7176" width="24.5703125" style="15" customWidth="1"/>
    <col min="7177" max="7177" width="20.85546875" style="15" customWidth="1"/>
    <col min="7178" max="7178" width="6.85546875" style="15" bestFit="1" customWidth="1"/>
    <col min="7179" max="7179" width="12.85546875" style="15" customWidth="1"/>
    <col min="7180" max="7180" width="17.42578125" style="15" customWidth="1"/>
    <col min="7181" max="7181" width="21" style="15" bestFit="1" customWidth="1"/>
    <col min="7182" max="7183" width="5.7109375" style="15" bestFit="1" customWidth="1"/>
    <col min="7184" max="7187" width="6.28515625" style="15" bestFit="1" customWidth="1"/>
    <col min="7188" max="7188" width="5.7109375" style="15" bestFit="1" customWidth="1"/>
    <col min="7189" max="7189" width="7.42578125" style="15" bestFit="1" customWidth="1"/>
    <col min="7190" max="7192" width="5.7109375" style="15" bestFit="1" customWidth="1"/>
    <col min="7193" max="7425" width="9" style="15"/>
    <col min="7426" max="7426" width="4.7109375" style="15" customWidth="1"/>
    <col min="7427" max="7427" width="7.42578125" style="15" customWidth="1"/>
    <col min="7428" max="7428" width="6.5703125" style="15" customWidth="1"/>
    <col min="7429" max="7429" width="6.140625" style="15" customWidth="1"/>
    <col min="7430" max="7430" width="6.5703125" style="15" customWidth="1"/>
    <col min="7431" max="7431" width="22.42578125" style="15" customWidth="1"/>
    <col min="7432" max="7432" width="24.5703125" style="15" customWidth="1"/>
    <col min="7433" max="7433" width="20.85546875" style="15" customWidth="1"/>
    <col min="7434" max="7434" width="6.85546875" style="15" bestFit="1" customWidth="1"/>
    <col min="7435" max="7435" width="12.85546875" style="15" customWidth="1"/>
    <col min="7436" max="7436" width="17.42578125" style="15" customWidth="1"/>
    <col min="7437" max="7437" width="21" style="15" bestFit="1" customWidth="1"/>
    <col min="7438" max="7439" width="5.7109375" style="15" bestFit="1" customWidth="1"/>
    <col min="7440" max="7443" width="6.28515625" style="15" bestFit="1" customWidth="1"/>
    <col min="7444" max="7444" width="5.7109375" style="15" bestFit="1" customWidth="1"/>
    <col min="7445" max="7445" width="7.42578125" style="15" bestFit="1" customWidth="1"/>
    <col min="7446" max="7448" width="5.7109375" style="15" bestFit="1" customWidth="1"/>
    <col min="7449" max="7681" width="9" style="15"/>
    <col min="7682" max="7682" width="4.7109375" style="15" customWidth="1"/>
    <col min="7683" max="7683" width="7.42578125" style="15" customWidth="1"/>
    <col min="7684" max="7684" width="6.5703125" style="15" customWidth="1"/>
    <col min="7685" max="7685" width="6.140625" style="15" customWidth="1"/>
    <col min="7686" max="7686" width="6.5703125" style="15" customWidth="1"/>
    <col min="7687" max="7687" width="22.42578125" style="15" customWidth="1"/>
    <col min="7688" max="7688" width="24.5703125" style="15" customWidth="1"/>
    <col min="7689" max="7689" width="20.85546875" style="15" customWidth="1"/>
    <col min="7690" max="7690" width="6.85546875" style="15" bestFit="1" customWidth="1"/>
    <col min="7691" max="7691" width="12.85546875" style="15" customWidth="1"/>
    <col min="7692" max="7692" width="17.42578125" style="15" customWidth="1"/>
    <col min="7693" max="7693" width="21" style="15" bestFit="1" customWidth="1"/>
    <col min="7694" max="7695" width="5.7109375" style="15" bestFit="1" customWidth="1"/>
    <col min="7696" max="7699" width="6.28515625" style="15" bestFit="1" customWidth="1"/>
    <col min="7700" max="7700" width="5.7109375" style="15" bestFit="1" customWidth="1"/>
    <col min="7701" max="7701" width="7.42578125" style="15" bestFit="1" customWidth="1"/>
    <col min="7702" max="7704" width="5.7109375" style="15" bestFit="1" customWidth="1"/>
    <col min="7705" max="7937" width="9" style="15"/>
    <col min="7938" max="7938" width="4.7109375" style="15" customWidth="1"/>
    <col min="7939" max="7939" width="7.42578125" style="15" customWidth="1"/>
    <col min="7940" max="7940" width="6.5703125" style="15" customWidth="1"/>
    <col min="7941" max="7941" width="6.140625" style="15" customWidth="1"/>
    <col min="7942" max="7942" width="6.5703125" style="15" customWidth="1"/>
    <col min="7943" max="7943" width="22.42578125" style="15" customWidth="1"/>
    <col min="7944" max="7944" width="24.5703125" style="15" customWidth="1"/>
    <col min="7945" max="7945" width="20.85546875" style="15" customWidth="1"/>
    <col min="7946" max="7946" width="6.85546875" style="15" bestFit="1" customWidth="1"/>
    <col min="7947" max="7947" width="12.85546875" style="15" customWidth="1"/>
    <col min="7948" max="7948" width="17.42578125" style="15" customWidth="1"/>
    <col min="7949" max="7949" width="21" style="15" bestFit="1" customWidth="1"/>
    <col min="7950" max="7951" width="5.7109375" style="15" bestFit="1" customWidth="1"/>
    <col min="7952" max="7955" width="6.28515625" style="15" bestFit="1" customWidth="1"/>
    <col min="7956" max="7956" width="5.7109375" style="15" bestFit="1" customWidth="1"/>
    <col min="7957" max="7957" width="7.42578125" style="15" bestFit="1" customWidth="1"/>
    <col min="7958" max="7960" width="5.7109375" style="15" bestFit="1" customWidth="1"/>
    <col min="7961" max="8193" width="9" style="15"/>
    <col min="8194" max="8194" width="4.7109375" style="15" customWidth="1"/>
    <col min="8195" max="8195" width="7.42578125" style="15" customWidth="1"/>
    <col min="8196" max="8196" width="6.5703125" style="15" customWidth="1"/>
    <col min="8197" max="8197" width="6.140625" style="15" customWidth="1"/>
    <col min="8198" max="8198" width="6.5703125" style="15" customWidth="1"/>
    <col min="8199" max="8199" width="22.42578125" style="15" customWidth="1"/>
    <col min="8200" max="8200" width="24.5703125" style="15" customWidth="1"/>
    <col min="8201" max="8201" width="20.85546875" style="15" customWidth="1"/>
    <col min="8202" max="8202" width="6.85546875" style="15" bestFit="1" customWidth="1"/>
    <col min="8203" max="8203" width="12.85546875" style="15" customWidth="1"/>
    <col min="8204" max="8204" width="17.42578125" style="15" customWidth="1"/>
    <col min="8205" max="8205" width="21" style="15" bestFit="1" customWidth="1"/>
    <col min="8206" max="8207" width="5.7109375" style="15" bestFit="1" customWidth="1"/>
    <col min="8208" max="8211" width="6.28515625" style="15" bestFit="1" customWidth="1"/>
    <col min="8212" max="8212" width="5.7109375" style="15" bestFit="1" customWidth="1"/>
    <col min="8213" max="8213" width="7.42578125" style="15" bestFit="1" customWidth="1"/>
    <col min="8214" max="8216" width="5.7109375" style="15" bestFit="1" customWidth="1"/>
    <col min="8217" max="8449" width="9" style="15"/>
    <col min="8450" max="8450" width="4.7109375" style="15" customWidth="1"/>
    <col min="8451" max="8451" width="7.42578125" style="15" customWidth="1"/>
    <col min="8452" max="8452" width="6.5703125" style="15" customWidth="1"/>
    <col min="8453" max="8453" width="6.140625" style="15" customWidth="1"/>
    <col min="8454" max="8454" width="6.5703125" style="15" customWidth="1"/>
    <col min="8455" max="8455" width="22.42578125" style="15" customWidth="1"/>
    <col min="8456" max="8456" width="24.5703125" style="15" customWidth="1"/>
    <col min="8457" max="8457" width="20.85546875" style="15" customWidth="1"/>
    <col min="8458" max="8458" width="6.85546875" style="15" bestFit="1" customWidth="1"/>
    <col min="8459" max="8459" width="12.85546875" style="15" customWidth="1"/>
    <col min="8460" max="8460" width="17.42578125" style="15" customWidth="1"/>
    <col min="8461" max="8461" width="21" style="15" bestFit="1" customWidth="1"/>
    <col min="8462" max="8463" width="5.7109375" style="15" bestFit="1" customWidth="1"/>
    <col min="8464" max="8467" width="6.28515625" style="15" bestFit="1" customWidth="1"/>
    <col min="8468" max="8468" width="5.7109375" style="15" bestFit="1" customWidth="1"/>
    <col min="8469" max="8469" width="7.42578125" style="15" bestFit="1" customWidth="1"/>
    <col min="8470" max="8472" width="5.7109375" style="15" bestFit="1" customWidth="1"/>
    <col min="8473" max="8705" width="9" style="15"/>
    <col min="8706" max="8706" width="4.7109375" style="15" customWidth="1"/>
    <col min="8707" max="8707" width="7.42578125" style="15" customWidth="1"/>
    <col min="8708" max="8708" width="6.5703125" style="15" customWidth="1"/>
    <col min="8709" max="8709" width="6.140625" style="15" customWidth="1"/>
    <col min="8710" max="8710" width="6.5703125" style="15" customWidth="1"/>
    <col min="8711" max="8711" width="22.42578125" style="15" customWidth="1"/>
    <col min="8712" max="8712" width="24.5703125" style="15" customWidth="1"/>
    <col min="8713" max="8713" width="20.85546875" style="15" customWidth="1"/>
    <col min="8714" max="8714" width="6.85546875" style="15" bestFit="1" customWidth="1"/>
    <col min="8715" max="8715" width="12.85546875" style="15" customWidth="1"/>
    <col min="8716" max="8716" width="17.42578125" style="15" customWidth="1"/>
    <col min="8717" max="8717" width="21" style="15" bestFit="1" customWidth="1"/>
    <col min="8718" max="8719" width="5.7109375" style="15" bestFit="1" customWidth="1"/>
    <col min="8720" max="8723" width="6.28515625" style="15" bestFit="1" customWidth="1"/>
    <col min="8724" max="8724" width="5.7109375" style="15" bestFit="1" customWidth="1"/>
    <col min="8725" max="8725" width="7.42578125" style="15" bestFit="1" customWidth="1"/>
    <col min="8726" max="8728" width="5.7109375" style="15" bestFit="1" customWidth="1"/>
    <col min="8729" max="8961" width="9" style="15"/>
    <col min="8962" max="8962" width="4.7109375" style="15" customWidth="1"/>
    <col min="8963" max="8963" width="7.42578125" style="15" customWidth="1"/>
    <col min="8964" max="8964" width="6.5703125" style="15" customWidth="1"/>
    <col min="8965" max="8965" width="6.140625" style="15" customWidth="1"/>
    <col min="8966" max="8966" width="6.5703125" style="15" customWidth="1"/>
    <col min="8967" max="8967" width="22.42578125" style="15" customWidth="1"/>
    <col min="8968" max="8968" width="24.5703125" style="15" customWidth="1"/>
    <col min="8969" max="8969" width="20.85546875" style="15" customWidth="1"/>
    <col min="8970" max="8970" width="6.85546875" style="15" bestFit="1" customWidth="1"/>
    <col min="8971" max="8971" width="12.85546875" style="15" customWidth="1"/>
    <col min="8972" max="8972" width="17.42578125" style="15" customWidth="1"/>
    <col min="8973" max="8973" width="21" style="15" bestFit="1" customWidth="1"/>
    <col min="8974" max="8975" width="5.7109375" style="15" bestFit="1" customWidth="1"/>
    <col min="8976" max="8979" width="6.28515625" style="15" bestFit="1" customWidth="1"/>
    <col min="8980" max="8980" width="5.7109375" style="15" bestFit="1" customWidth="1"/>
    <col min="8981" max="8981" width="7.42578125" style="15" bestFit="1" customWidth="1"/>
    <col min="8982" max="8984" width="5.7109375" style="15" bestFit="1" customWidth="1"/>
    <col min="8985" max="9217" width="9" style="15"/>
    <col min="9218" max="9218" width="4.7109375" style="15" customWidth="1"/>
    <col min="9219" max="9219" width="7.42578125" style="15" customWidth="1"/>
    <col min="9220" max="9220" width="6.5703125" style="15" customWidth="1"/>
    <col min="9221" max="9221" width="6.140625" style="15" customWidth="1"/>
    <col min="9222" max="9222" width="6.5703125" style="15" customWidth="1"/>
    <col min="9223" max="9223" width="22.42578125" style="15" customWidth="1"/>
    <col min="9224" max="9224" width="24.5703125" style="15" customWidth="1"/>
    <col min="9225" max="9225" width="20.85546875" style="15" customWidth="1"/>
    <col min="9226" max="9226" width="6.85546875" style="15" bestFit="1" customWidth="1"/>
    <col min="9227" max="9227" width="12.85546875" style="15" customWidth="1"/>
    <col min="9228" max="9228" width="17.42578125" style="15" customWidth="1"/>
    <col min="9229" max="9229" width="21" style="15" bestFit="1" customWidth="1"/>
    <col min="9230" max="9231" width="5.7109375" style="15" bestFit="1" customWidth="1"/>
    <col min="9232" max="9235" width="6.28515625" style="15" bestFit="1" customWidth="1"/>
    <col min="9236" max="9236" width="5.7109375" style="15" bestFit="1" customWidth="1"/>
    <col min="9237" max="9237" width="7.42578125" style="15" bestFit="1" customWidth="1"/>
    <col min="9238" max="9240" width="5.7109375" style="15" bestFit="1" customWidth="1"/>
    <col min="9241" max="9473" width="9" style="15"/>
    <col min="9474" max="9474" width="4.7109375" style="15" customWidth="1"/>
    <col min="9475" max="9475" width="7.42578125" style="15" customWidth="1"/>
    <col min="9476" max="9476" width="6.5703125" style="15" customWidth="1"/>
    <col min="9477" max="9477" width="6.140625" style="15" customWidth="1"/>
    <col min="9478" max="9478" width="6.5703125" style="15" customWidth="1"/>
    <col min="9479" max="9479" width="22.42578125" style="15" customWidth="1"/>
    <col min="9480" max="9480" width="24.5703125" style="15" customWidth="1"/>
    <col min="9481" max="9481" width="20.85546875" style="15" customWidth="1"/>
    <col min="9482" max="9482" width="6.85546875" style="15" bestFit="1" customWidth="1"/>
    <col min="9483" max="9483" width="12.85546875" style="15" customWidth="1"/>
    <col min="9484" max="9484" width="17.42578125" style="15" customWidth="1"/>
    <col min="9485" max="9485" width="21" style="15" bestFit="1" customWidth="1"/>
    <col min="9486" max="9487" width="5.7109375" style="15" bestFit="1" customWidth="1"/>
    <col min="9488" max="9491" width="6.28515625" style="15" bestFit="1" customWidth="1"/>
    <col min="9492" max="9492" width="5.7109375" style="15" bestFit="1" customWidth="1"/>
    <col min="9493" max="9493" width="7.42578125" style="15" bestFit="1" customWidth="1"/>
    <col min="9494" max="9496" width="5.7109375" style="15" bestFit="1" customWidth="1"/>
    <col min="9497" max="9729" width="9" style="15"/>
    <col min="9730" max="9730" width="4.7109375" style="15" customWidth="1"/>
    <col min="9731" max="9731" width="7.42578125" style="15" customWidth="1"/>
    <col min="9732" max="9732" width="6.5703125" style="15" customWidth="1"/>
    <col min="9733" max="9733" width="6.140625" style="15" customWidth="1"/>
    <col min="9734" max="9734" width="6.5703125" style="15" customWidth="1"/>
    <col min="9735" max="9735" width="22.42578125" style="15" customWidth="1"/>
    <col min="9736" max="9736" width="24.5703125" style="15" customWidth="1"/>
    <col min="9737" max="9737" width="20.85546875" style="15" customWidth="1"/>
    <col min="9738" max="9738" width="6.85546875" style="15" bestFit="1" customWidth="1"/>
    <col min="9739" max="9739" width="12.85546875" style="15" customWidth="1"/>
    <col min="9740" max="9740" width="17.42578125" style="15" customWidth="1"/>
    <col min="9741" max="9741" width="21" style="15" bestFit="1" customWidth="1"/>
    <col min="9742" max="9743" width="5.7109375" style="15" bestFit="1" customWidth="1"/>
    <col min="9744" max="9747" width="6.28515625" style="15" bestFit="1" customWidth="1"/>
    <col min="9748" max="9748" width="5.7109375" style="15" bestFit="1" customWidth="1"/>
    <col min="9749" max="9749" width="7.42578125" style="15" bestFit="1" customWidth="1"/>
    <col min="9750" max="9752" width="5.7109375" style="15" bestFit="1" customWidth="1"/>
    <col min="9753" max="9985" width="9" style="15"/>
    <col min="9986" max="9986" width="4.7109375" style="15" customWidth="1"/>
    <col min="9987" max="9987" width="7.42578125" style="15" customWidth="1"/>
    <col min="9988" max="9988" width="6.5703125" style="15" customWidth="1"/>
    <col min="9989" max="9989" width="6.140625" style="15" customWidth="1"/>
    <col min="9990" max="9990" width="6.5703125" style="15" customWidth="1"/>
    <col min="9991" max="9991" width="22.42578125" style="15" customWidth="1"/>
    <col min="9992" max="9992" width="24.5703125" style="15" customWidth="1"/>
    <col min="9993" max="9993" width="20.85546875" style="15" customWidth="1"/>
    <col min="9994" max="9994" width="6.85546875" style="15" bestFit="1" customWidth="1"/>
    <col min="9995" max="9995" width="12.85546875" style="15" customWidth="1"/>
    <col min="9996" max="9996" width="17.42578125" style="15" customWidth="1"/>
    <col min="9997" max="9997" width="21" style="15" bestFit="1" customWidth="1"/>
    <col min="9998" max="9999" width="5.7109375" style="15" bestFit="1" customWidth="1"/>
    <col min="10000" max="10003" width="6.28515625" style="15" bestFit="1" customWidth="1"/>
    <col min="10004" max="10004" width="5.7109375" style="15" bestFit="1" customWidth="1"/>
    <col min="10005" max="10005" width="7.42578125" style="15" bestFit="1" customWidth="1"/>
    <col min="10006" max="10008" width="5.7109375" style="15" bestFit="1" customWidth="1"/>
    <col min="10009" max="10241" width="9" style="15"/>
    <col min="10242" max="10242" width="4.7109375" style="15" customWidth="1"/>
    <col min="10243" max="10243" width="7.42578125" style="15" customWidth="1"/>
    <col min="10244" max="10244" width="6.5703125" style="15" customWidth="1"/>
    <col min="10245" max="10245" width="6.140625" style="15" customWidth="1"/>
    <col min="10246" max="10246" width="6.5703125" style="15" customWidth="1"/>
    <col min="10247" max="10247" width="22.42578125" style="15" customWidth="1"/>
    <col min="10248" max="10248" width="24.5703125" style="15" customWidth="1"/>
    <col min="10249" max="10249" width="20.85546875" style="15" customWidth="1"/>
    <col min="10250" max="10250" width="6.85546875" style="15" bestFit="1" customWidth="1"/>
    <col min="10251" max="10251" width="12.85546875" style="15" customWidth="1"/>
    <col min="10252" max="10252" width="17.42578125" style="15" customWidth="1"/>
    <col min="10253" max="10253" width="21" style="15" bestFit="1" customWidth="1"/>
    <col min="10254" max="10255" width="5.7109375" style="15" bestFit="1" customWidth="1"/>
    <col min="10256" max="10259" width="6.28515625" style="15" bestFit="1" customWidth="1"/>
    <col min="10260" max="10260" width="5.7109375" style="15" bestFit="1" customWidth="1"/>
    <col min="10261" max="10261" width="7.42578125" style="15" bestFit="1" customWidth="1"/>
    <col min="10262" max="10264" width="5.7109375" style="15" bestFit="1" customWidth="1"/>
    <col min="10265" max="10497" width="9" style="15"/>
    <col min="10498" max="10498" width="4.7109375" style="15" customWidth="1"/>
    <col min="10499" max="10499" width="7.42578125" style="15" customWidth="1"/>
    <col min="10500" max="10500" width="6.5703125" style="15" customWidth="1"/>
    <col min="10501" max="10501" width="6.140625" style="15" customWidth="1"/>
    <col min="10502" max="10502" width="6.5703125" style="15" customWidth="1"/>
    <col min="10503" max="10503" width="22.42578125" style="15" customWidth="1"/>
    <col min="10504" max="10504" width="24.5703125" style="15" customWidth="1"/>
    <col min="10505" max="10505" width="20.85546875" style="15" customWidth="1"/>
    <col min="10506" max="10506" width="6.85546875" style="15" bestFit="1" customWidth="1"/>
    <col min="10507" max="10507" width="12.85546875" style="15" customWidth="1"/>
    <col min="10508" max="10508" width="17.42578125" style="15" customWidth="1"/>
    <col min="10509" max="10509" width="21" style="15" bestFit="1" customWidth="1"/>
    <col min="10510" max="10511" width="5.7109375" style="15" bestFit="1" customWidth="1"/>
    <col min="10512" max="10515" width="6.28515625" style="15" bestFit="1" customWidth="1"/>
    <col min="10516" max="10516" width="5.7109375" style="15" bestFit="1" customWidth="1"/>
    <col min="10517" max="10517" width="7.42578125" style="15" bestFit="1" customWidth="1"/>
    <col min="10518" max="10520" width="5.7109375" style="15" bestFit="1" customWidth="1"/>
    <col min="10521" max="10753" width="9" style="15"/>
    <col min="10754" max="10754" width="4.7109375" style="15" customWidth="1"/>
    <col min="10755" max="10755" width="7.42578125" style="15" customWidth="1"/>
    <col min="10756" max="10756" width="6.5703125" style="15" customWidth="1"/>
    <col min="10757" max="10757" width="6.140625" style="15" customWidth="1"/>
    <col min="10758" max="10758" width="6.5703125" style="15" customWidth="1"/>
    <col min="10759" max="10759" width="22.42578125" style="15" customWidth="1"/>
    <col min="10760" max="10760" width="24.5703125" style="15" customWidth="1"/>
    <col min="10761" max="10761" width="20.85546875" style="15" customWidth="1"/>
    <col min="10762" max="10762" width="6.85546875" style="15" bestFit="1" customWidth="1"/>
    <col min="10763" max="10763" width="12.85546875" style="15" customWidth="1"/>
    <col min="10764" max="10764" width="17.42578125" style="15" customWidth="1"/>
    <col min="10765" max="10765" width="21" style="15" bestFit="1" customWidth="1"/>
    <col min="10766" max="10767" width="5.7109375" style="15" bestFit="1" customWidth="1"/>
    <col min="10768" max="10771" width="6.28515625" style="15" bestFit="1" customWidth="1"/>
    <col min="10772" max="10772" width="5.7109375" style="15" bestFit="1" customWidth="1"/>
    <col min="10773" max="10773" width="7.42578125" style="15" bestFit="1" customWidth="1"/>
    <col min="10774" max="10776" width="5.7109375" style="15" bestFit="1" customWidth="1"/>
    <col min="10777" max="11009" width="9" style="15"/>
    <col min="11010" max="11010" width="4.7109375" style="15" customWidth="1"/>
    <col min="11011" max="11011" width="7.42578125" style="15" customWidth="1"/>
    <col min="11012" max="11012" width="6.5703125" style="15" customWidth="1"/>
    <col min="11013" max="11013" width="6.140625" style="15" customWidth="1"/>
    <col min="11014" max="11014" width="6.5703125" style="15" customWidth="1"/>
    <col min="11015" max="11015" width="22.42578125" style="15" customWidth="1"/>
    <col min="11016" max="11016" width="24.5703125" style="15" customWidth="1"/>
    <col min="11017" max="11017" width="20.85546875" style="15" customWidth="1"/>
    <col min="11018" max="11018" width="6.85546875" style="15" bestFit="1" customWidth="1"/>
    <col min="11019" max="11019" width="12.85546875" style="15" customWidth="1"/>
    <col min="11020" max="11020" width="17.42578125" style="15" customWidth="1"/>
    <col min="11021" max="11021" width="21" style="15" bestFit="1" customWidth="1"/>
    <col min="11022" max="11023" width="5.7109375" style="15" bestFit="1" customWidth="1"/>
    <col min="11024" max="11027" width="6.28515625" style="15" bestFit="1" customWidth="1"/>
    <col min="11028" max="11028" width="5.7109375" style="15" bestFit="1" customWidth="1"/>
    <col min="11029" max="11029" width="7.42578125" style="15" bestFit="1" customWidth="1"/>
    <col min="11030" max="11032" width="5.7109375" style="15" bestFit="1" customWidth="1"/>
    <col min="11033" max="11265" width="9" style="15"/>
    <col min="11266" max="11266" width="4.7109375" style="15" customWidth="1"/>
    <col min="11267" max="11267" width="7.42578125" style="15" customWidth="1"/>
    <col min="11268" max="11268" width="6.5703125" style="15" customWidth="1"/>
    <col min="11269" max="11269" width="6.140625" style="15" customWidth="1"/>
    <col min="11270" max="11270" width="6.5703125" style="15" customWidth="1"/>
    <col min="11271" max="11271" width="22.42578125" style="15" customWidth="1"/>
    <col min="11272" max="11272" width="24.5703125" style="15" customWidth="1"/>
    <col min="11273" max="11273" width="20.85546875" style="15" customWidth="1"/>
    <col min="11274" max="11274" width="6.85546875" style="15" bestFit="1" customWidth="1"/>
    <col min="11275" max="11275" width="12.85546875" style="15" customWidth="1"/>
    <col min="11276" max="11276" width="17.42578125" style="15" customWidth="1"/>
    <col min="11277" max="11277" width="21" style="15" bestFit="1" customWidth="1"/>
    <col min="11278" max="11279" width="5.7109375" style="15" bestFit="1" customWidth="1"/>
    <col min="11280" max="11283" width="6.28515625" style="15" bestFit="1" customWidth="1"/>
    <col min="11284" max="11284" width="5.7109375" style="15" bestFit="1" customWidth="1"/>
    <col min="11285" max="11285" width="7.42578125" style="15" bestFit="1" customWidth="1"/>
    <col min="11286" max="11288" width="5.7109375" style="15" bestFit="1" customWidth="1"/>
    <col min="11289" max="11521" width="9" style="15"/>
    <col min="11522" max="11522" width="4.7109375" style="15" customWidth="1"/>
    <col min="11523" max="11523" width="7.42578125" style="15" customWidth="1"/>
    <col min="11524" max="11524" width="6.5703125" style="15" customWidth="1"/>
    <col min="11525" max="11525" width="6.140625" style="15" customWidth="1"/>
    <col min="11526" max="11526" width="6.5703125" style="15" customWidth="1"/>
    <col min="11527" max="11527" width="22.42578125" style="15" customWidth="1"/>
    <col min="11528" max="11528" width="24.5703125" style="15" customWidth="1"/>
    <col min="11529" max="11529" width="20.85546875" style="15" customWidth="1"/>
    <col min="11530" max="11530" width="6.85546875" style="15" bestFit="1" customWidth="1"/>
    <col min="11531" max="11531" width="12.85546875" style="15" customWidth="1"/>
    <col min="11532" max="11532" width="17.42578125" style="15" customWidth="1"/>
    <col min="11533" max="11533" width="21" style="15" bestFit="1" customWidth="1"/>
    <col min="11534" max="11535" width="5.7109375" style="15" bestFit="1" customWidth="1"/>
    <col min="11536" max="11539" width="6.28515625" style="15" bestFit="1" customWidth="1"/>
    <col min="11540" max="11540" width="5.7109375" style="15" bestFit="1" customWidth="1"/>
    <col min="11541" max="11541" width="7.42578125" style="15" bestFit="1" customWidth="1"/>
    <col min="11542" max="11544" width="5.7109375" style="15" bestFit="1" customWidth="1"/>
    <col min="11545" max="11777" width="9" style="15"/>
    <col min="11778" max="11778" width="4.7109375" style="15" customWidth="1"/>
    <col min="11779" max="11779" width="7.42578125" style="15" customWidth="1"/>
    <col min="11780" max="11780" width="6.5703125" style="15" customWidth="1"/>
    <col min="11781" max="11781" width="6.140625" style="15" customWidth="1"/>
    <col min="11782" max="11782" width="6.5703125" style="15" customWidth="1"/>
    <col min="11783" max="11783" width="22.42578125" style="15" customWidth="1"/>
    <col min="11784" max="11784" width="24.5703125" style="15" customWidth="1"/>
    <col min="11785" max="11785" width="20.85546875" style="15" customWidth="1"/>
    <col min="11786" max="11786" width="6.85546875" style="15" bestFit="1" customWidth="1"/>
    <col min="11787" max="11787" width="12.85546875" style="15" customWidth="1"/>
    <col min="11788" max="11788" width="17.42578125" style="15" customWidth="1"/>
    <col min="11789" max="11789" width="21" style="15" bestFit="1" customWidth="1"/>
    <col min="11790" max="11791" width="5.7109375" style="15" bestFit="1" customWidth="1"/>
    <col min="11792" max="11795" width="6.28515625" style="15" bestFit="1" customWidth="1"/>
    <col min="11796" max="11796" width="5.7109375" style="15" bestFit="1" customWidth="1"/>
    <col min="11797" max="11797" width="7.42578125" style="15" bestFit="1" customWidth="1"/>
    <col min="11798" max="11800" width="5.7109375" style="15" bestFit="1" customWidth="1"/>
    <col min="11801" max="12033" width="9" style="15"/>
    <col min="12034" max="12034" width="4.7109375" style="15" customWidth="1"/>
    <col min="12035" max="12035" width="7.42578125" style="15" customWidth="1"/>
    <col min="12036" max="12036" width="6.5703125" style="15" customWidth="1"/>
    <col min="12037" max="12037" width="6.140625" style="15" customWidth="1"/>
    <col min="12038" max="12038" width="6.5703125" style="15" customWidth="1"/>
    <col min="12039" max="12039" width="22.42578125" style="15" customWidth="1"/>
    <col min="12040" max="12040" width="24.5703125" style="15" customWidth="1"/>
    <col min="12041" max="12041" width="20.85546875" style="15" customWidth="1"/>
    <col min="12042" max="12042" width="6.85546875" style="15" bestFit="1" customWidth="1"/>
    <col min="12043" max="12043" width="12.85546875" style="15" customWidth="1"/>
    <col min="12044" max="12044" width="17.42578125" style="15" customWidth="1"/>
    <col min="12045" max="12045" width="21" style="15" bestFit="1" customWidth="1"/>
    <col min="12046" max="12047" width="5.7109375" style="15" bestFit="1" customWidth="1"/>
    <col min="12048" max="12051" width="6.28515625" style="15" bestFit="1" customWidth="1"/>
    <col min="12052" max="12052" width="5.7109375" style="15" bestFit="1" customWidth="1"/>
    <col min="12053" max="12053" width="7.42578125" style="15" bestFit="1" customWidth="1"/>
    <col min="12054" max="12056" width="5.7109375" style="15" bestFit="1" customWidth="1"/>
    <col min="12057" max="12289" width="9" style="15"/>
    <col min="12290" max="12290" width="4.7109375" style="15" customWidth="1"/>
    <col min="12291" max="12291" width="7.42578125" style="15" customWidth="1"/>
    <col min="12292" max="12292" width="6.5703125" style="15" customWidth="1"/>
    <col min="12293" max="12293" width="6.140625" style="15" customWidth="1"/>
    <col min="12294" max="12294" width="6.5703125" style="15" customWidth="1"/>
    <col min="12295" max="12295" width="22.42578125" style="15" customWidth="1"/>
    <col min="12296" max="12296" width="24.5703125" style="15" customWidth="1"/>
    <col min="12297" max="12297" width="20.85546875" style="15" customWidth="1"/>
    <col min="12298" max="12298" width="6.85546875" style="15" bestFit="1" customWidth="1"/>
    <col min="12299" max="12299" width="12.85546875" style="15" customWidth="1"/>
    <col min="12300" max="12300" width="17.42578125" style="15" customWidth="1"/>
    <col min="12301" max="12301" width="21" style="15" bestFit="1" customWidth="1"/>
    <col min="12302" max="12303" width="5.7109375" style="15" bestFit="1" customWidth="1"/>
    <col min="12304" max="12307" width="6.28515625" style="15" bestFit="1" customWidth="1"/>
    <col min="12308" max="12308" width="5.7109375" style="15" bestFit="1" customWidth="1"/>
    <col min="12309" max="12309" width="7.42578125" style="15" bestFit="1" customWidth="1"/>
    <col min="12310" max="12312" width="5.7109375" style="15" bestFit="1" customWidth="1"/>
    <col min="12313" max="12545" width="9" style="15"/>
    <col min="12546" max="12546" width="4.7109375" style="15" customWidth="1"/>
    <col min="12547" max="12547" width="7.42578125" style="15" customWidth="1"/>
    <col min="12548" max="12548" width="6.5703125" style="15" customWidth="1"/>
    <col min="12549" max="12549" width="6.140625" style="15" customWidth="1"/>
    <col min="12550" max="12550" width="6.5703125" style="15" customWidth="1"/>
    <col min="12551" max="12551" width="22.42578125" style="15" customWidth="1"/>
    <col min="12552" max="12552" width="24.5703125" style="15" customWidth="1"/>
    <col min="12553" max="12553" width="20.85546875" style="15" customWidth="1"/>
    <col min="12554" max="12554" width="6.85546875" style="15" bestFit="1" customWidth="1"/>
    <col min="12555" max="12555" width="12.85546875" style="15" customWidth="1"/>
    <col min="12556" max="12556" width="17.42578125" style="15" customWidth="1"/>
    <col min="12557" max="12557" width="21" style="15" bestFit="1" customWidth="1"/>
    <col min="12558" max="12559" width="5.7109375" style="15" bestFit="1" customWidth="1"/>
    <col min="12560" max="12563" width="6.28515625" style="15" bestFit="1" customWidth="1"/>
    <col min="12564" max="12564" width="5.7109375" style="15" bestFit="1" customWidth="1"/>
    <col min="12565" max="12565" width="7.42578125" style="15" bestFit="1" customWidth="1"/>
    <col min="12566" max="12568" width="5.7109375" style="15" bestFit="1" customWidth="1"/>
    <col min="12569" max="12801" width="9" style="15"/>
    <col min="12802" max="12802" width="4.7109375" style="15" customWidth="1"/>
    <col min="12803" max="12803" width="7.42578125" style="15" customWidth="1"/>
    <col min="12804" max="12804" width="6.5703125" style="15" customWidth="1"/>
    <col min="12805" max="12805" width="6.140625" style="15" customWidth="1"/>
    <col min="12806" max="12806" width="6.5703125" style="15" customWidth="1"/>
    <col min="12807" max="12807" width="22.42578125" style="15" customWidth="1"/>
    <col min="12808" max="12808" width="24.5703125" style="15" customWidth="1"/>
    <col min="12809" max="12809" width="20.85546875" style="15" customWidth="1"/>
    <col min="12810" max="12810" width="6.85546875" style="15" bestFit="1" customWidth="1"/>
    <col min="12811" max="12811" width="12.85546875" style="15" customWidth="1"/>
    <col min="12812" max="12812" width="17.42578125" style="15" customWidth="1"/>
    <col min="12813" max="12813" width="21" style="15" bestFit="1" customWidth="1"/>
    <col min="12814" max="12815" width="5.7109375" style="15" bestFit="1" customWidth="1"/>
    <col min="12816" max="12819" width="6.28515625" style="15" bestFit="1" customWidth="1"/>
    <col min="12820" max="12820" width="5.7109375" style="15" bestFit="1" customWidth="1"/>
    <col min="12821" max="12821" width="7.42578125" style="15" bestFit="1" customWidth="1"/>
    <col min="12822" max="12824" width="5.7109375" style="15" bestFit="1" customWidth="1"/>
    <col min="12825" max="13057" width="9" style="15"/>
    <col min="13058" max="13058" width="4.7109375" style="15" customWidth="1"/>
    <col min="13059" max="13059" width="7.42578125" style="15" customWidth="1"/>
    <col min="13060" max="13060" width="6.5703125" style="15" customWidth="1"/>
    <col min="13061" max="13061" width="6.140625" style="15" customWidth="1"/>
    <col min="13062" max="13062" width="6.5703125" style="15" customWidth="1"/>
    <col min="13063" max="13063" width="22.42578125" style="15" customWidth="1"/>
    <col min="13064" max="13064" width="24.5703125" style="15" customWidth="1"/>
    <col min="13065" max="13065" width="20.85546875" style="15" customWidth="1"/>
    <col min="13066" max="13066" width="6.85546875" style="15" bestFit="1" customWidth="1"/>
    <col min="13067" max="13067" width="12.85546875" style="15" customWidth="1"/>
    <col min="13068" max="13068" width="17.42578125" style="15" customWidth="1"/>
    <col min="13069" max="13069" width="21" style="15" bestFit="1" customWidth="1"/>
    <col min="13070" max="13071" width="5.7109375" style="15" bestFit="1" customWidth="1"/>
    <col min="13072" max="13075" width="6.28515625" style="15" bestFit="1" customWidth="1"/>
    <col min="13076" max="13076" width="5.7109375" style="15" bestFit="1" customWidth="1"/>
    <col min="13077" max="13077" width="7.42578125" style="15" bestFit="1" customWidth="1"/>
    <col min="13078" max="13080" width="5.7109375" style="15" bestFit="1" customWidth="1"/>
    <col min="13081" max="13313" width="9" style="15"/>
    <col min="13314" max="13314" width="4.7109375" style="15" customWidth="1"/>
    <col min="13315" max="13315" width="7.42578125" style="15" customWidth="1"/>
    <col min="13316" max="13316" width="6.5703125" style="15" customWidth="1"/>
    <col min="13317" max="13317" width="6.140625" style="15" customWidth="1"/>
    <col min="13318" max="13318" width="6.5703125" style="15" customWidth="1"/>
    <col min="13319" max="13319" width="22.42578125" style="15" customWidth="1"/>
    <col min="13320" max="13320" width="24.5703125" style="15" customWidth="1"/>
    <col min="13321" max="13321" width="20.85546875" style="15" customWidth="1"/>
    <col min="13322" max="13322" width="6.85546875" style="15" bestFit="1" customWidth="1"/>
    <col min="13323" max="13323" width="12.85546875" style="15" customWidth="1"/>
    <col min="13324" max="13324" width="17.42578125" style="15" customWidth="1"/>
    <col min="13325" max="13325" width="21" style="15" bestFit="1" customWidth="1"/>
    <col min="13326" max="13327" width="5.7109375" style="15" bestFit="1" customWidth="1"/>
    <col min="13328" max="13331" width="6.28515625" style="15" bestFit="1" customWidth="1"/>
    <col min="13332" max="13332" width="5.7109375" style="15" bestFit="1" customWidth="1"/>
    <col min="13333" max="13333" width="7.42578125" style="15" bestFit="1" customWidth="1"/>
    <col min="13334" max="13336" width="5.7109375" style="15" bestFit="1" customWidth="1"/>
    <col min="13337" max="13569" width="9" style="15"/>
    <col min="13570" max="13570" width="4.7109375" style="15" customWidth="1"/>
    <col min="13571" max="13571" width="7.42578125" style="15" customWidth="1"/>
    <col min="13572" max="13572" width="6.5703125" style="15" customWidth="1"/>
    <col min="13573" max="13573" width="6.140625" style="15" customWidth="1"/>
    <col min="13574" max="13574" width="6.5703125" style="15" customWidth="1"/>
    <col min="13575" max="13575" width="22.42578125" style="15" customWidth="1"/>
    <col min="13576" max="13576" width="24.5703125" style="15" customWidth="1"/>
    <col min="13577" max="13577" width="20.85546875" style="15" customWidth="1"/>
    <col min="13578" max="13578" width="6.85546875" style="15" bestFit="1" customWidth="1"/>
    <col min="13579" max="13579" width="12.85546875" style="15" customWidth="1"/>
    <col min="13580" max="13580" width="17.42578125" style="15" customWidth="1"/>
    <col min="13581" max="13581" width="21" style="15" bestFit="1" customWidth="1"/>
    <col min="13582" max="13583" width="5.7109375" style="15" bestFit="1" customWidth="1"/>
    <col min="13584" max="13587" width="6.28515625" style="15" bestFit="1" customWidth="1"/>
    <col min="13588" max="13588" width="5.7109375" style="15" bestFit="1" customWidth="1"/>
    <col min="13589" max="13589" width="7.42578125" style="15" bestFit="1" customWidth="1"/>
    <col min="13590" max="13592" width="5.7109375" style="15" bestFit="1" customWidth="1"/>
    <col min="13593" max="13825" width="9" style="15"/>
    <col min="13826" max="13826" width="4.7109375" style="15" customWidth="1"/>
    <col min="13827" max="13827" width="7.42578125" style="15" customWidth="1"/>
    <col min="13828" max="13828" width="6.5703125" style="15" customWidth="1"/>
    <col min="13829" max="13829" width="6.140625" style="15" customWidth="1"/>
    <col min="13830" max="13830" width="6.5703125" style="15" customWidth="1"/>
    <col min="13831" max="13831" width="22.42578125" style="15" customWidth="1"/>
    <col min="13832" max="13832" width="24.5703125" style="15" customWidth="1"/>
    <col min="13833" max="13833" width="20.85546875" style="15" customWidth="1"/>
    <col min="13834" max="13834" width="6.85546875" style="15" bestFit="1" customWidth="1"/>
    <col min="13835" max="13835" width="12.85546875" style="15" customWidth="1"/>
    <col min="13836" max="13836" width="17.42578125" style="15" customWidth="1"/>
    <col min="13837" max="13837" width="21" style="15" bestFit="1" customWidth="1"/>
    <col min="13838" max="13839" width="5.7109375" style="15" bestFit="1" customWidth="1"/>
    <col min="13840" max="13843" width="6.28515625" style="15" bestFit="1" customWidth="1"/>
    <col min="13844" max="13844" width="5.7109375" style="15" bestFit="1" customWidth="1"/>
    <col min="13845" max="13845" width="7.42578125" style="15" bestFit="1" customWidth="1"/>
    <col min="13846" max="13848" width="5.7109375" style="15" bestFit="1" customWidth="1"/>
    <col min="13849" max="14081" width="9" style="15"/>
    <col min="14082" max="14082" width="4.7109375" style="15" customWidth="1"/>
    <col min="14083" max="14083" width="7.42578125" style="15" customWidth="1"/>
    <col min="14084" max="14084" width="6.5703125" style="15" customWidth="1"/>
    <col min="14085" max="14085" width="6.140625" style="15" customWidth="1"/>
    <col min="14086" max="14086" width="6.5703125" style="15" customWidth="1"/>
    <col min="14087" max="14087" width="22.42578125" style="15" customWidth="1"/>
    <col min="14088" max="14088" width="24.5703125" style="15" customWidth="1"/>
    <col min="14089" max="14089" width="20.85546875" style="15" customWidth="1"/>
    <col min="14090" max="14090" width="6.85546875" style="15" bestFit="1" customWidth="1"/>
    <col min="14091" max="14091" width="12.85546875" style="15" customWidth="1"/>
    <col min="14092" max="14092" width="17.42578125" style="15" customWidth="1"/>
    <col min="14093" max="14093" width="21" style="15" bestFit="1" customWidth="1"/>
    <col min="14094" max="14095" width="5.7109375" style="15" bestFit="1" customWidth="1"/>
    <col min="14096" max="14099" width="6.28515625" style="15" bestFit="1" customWidth="1"/>
    <col min="14100" max="14100" width="5.7109375" style="15" bestFit="1" customWidth="1"/>
    <col min="14101" max="14101" width="7.42578125" style="15" bestFit="1" customWidth="1"/>
    <col min="14102" max="14104" width="5.7109375" style="15" bestFit="1" customWidth="1"/>
    <col min="14105" max="14337" width="9" style="15"/>
    <col min="14338" max="14338" width="4.7109375" style="15" customWidth="1"/>
    <col min="14339" max="14339" width="7.42578125" style="15" customWidth="1"/>
    <col min="14340" max="14340" width="6.5703125" style="15" customWidth="1"/>
    <col min="14341" max="14341" width="6.140625" style="15" customWidth="1"/>
    <col min="14342" max="14342" width="6.5703125" style="15" customWidth="1"/>
    <col min="14343" max="14343" width="22.42578125" style="15" customWidth="1"/>
    <col min="14344" max="14344" width="24.5703125" style="15" customWidth="1"/>
    <col min="14345" max="14345" width="20.85546875" style="15" customWidth="1"/>
    <col min="14346" max="14346" width="6.85546875" style="15" bestFit="1" customWidth="1"/>
    <col min="14347" max="14347" width="12.85546875" style="15" customWidth="1"/>
    <col min="14348" max="14348" width="17.42578125" style="15" customWidth="1"/>
    <col min="14349" max="14349" width="21" style="15" bestFit="1" customWidth="1"/>
    <col min="14350" max="14351" width="5.7109375" style="15" bestFit="1" customWidth="1"/>
    <col min="14352" max="14355" width="6.28515625" style="15" bestFit="1" customWidth="1"/>
    <col min="14356" max="14356" width="5.7109375" style="15" bestFit="1" customWidth="1"/>
    <col min="14357" max="14357" width="7.42578125" style="15" bestFit="1" customWidth="1"/>
    <col min="14358" max="14360" width="5.7109375" style="15" bestFit="1" customWidth="1"/>
    <col min="14361" max="14593" width="9" style="15"/>
    <col min="14594" max="14594" width="4.7109375" style="15" customWidth="1"/>
    <col min="14595" max="14595" width="7.42578125" style="15" customWidth="1"/>
    <col min="14596" max="14596" width="6.5703125" style="15" customWidth="1"/>
    <col min="14597" max="14597" width="6.140625" style="15" customWidth="1"/>
    <col min="14598" max="14598" width="6.5703125" style="15" customWidth="1"/>
    <col min="14599" max="14599" width="22.42578125" style="15" customWidth="1"/>
    <col min="14600" max="14600" width="24.5703125" style="15" customWidth="1"/>
    <col min="14601" max="14601" width="20.85546875" style="15" customWidth="1"/>
    <col min="14602" max="14602" width="6.85546875" style="15" bestFit="1" customWidth="1"/>
    <col min="14603" max="14603" width="12.85546875" style="15" customWidth="1"/>
    <col min="14604" max="14604" width="17.42578125" style="15" customWidth="1"/>
    <col min="14605" max="14605" width="21" style="15" bestFit="1" customWidth="1"/>
    <col min="14606" max="14607" width="5.7109375" style="15" bestFit="1" customWidth="1"/>
    <col min="14608" max="14611" width="6.28515625" style="15" bestFit="1" customWidth="1"/>
    <col min="14612" max="14612" width="5.7109375" style="15" bestFit="1" customWidth="1"/>
    <col min="14613" max="14613" width="7.42578125" style="15" bestFit="1" customWidth="1"/>
    <col min="14614" max="14616" width="5.7109375" style="15" bestFit="1" customWidth="1"/>
    <col min="14617" max="14849" width="9" style="15"/>
    <col min="14850" max="14850" width="4.7109375" style="15" customWidth="1"/>
    <col min="14851" max="14851" width="7.42578125" style="15" customWidth="1"/>
    <col min="14852" max="14852" width="6.5703125" style="15" customWidth="1"/>
    <col min="14853" max="14853" width="6.140625" style="15" customWidth="1"/>
    <col min="14854" max="14854" width="6.5703125" style="15" customWidth="1"/>
    <col min="14855" max="14855" width="22.42578125" style="15" customWidth="1"/>
    <col min="14856" max="14856" width="24.5703125" style="15" customWidth="1"/>
    <col min="14857" max="14857" width="20.85546875" style="15" customWidth="1"/>
    <col min="14858" max="14858" width="6.85546875" style="15" bestFit="1" customWidth="1"/>
    <col min="14859" max="14859" width="12.85546875" style="15" customWidth="1"/>
    <col min="14860" max="14860" width="17.42578125" style="15" customWidth="1"/>
    <col min="14861" max="14861" width="21" style="15" bestFit="1" customWidth="1"/>
    <col min="14862" max="14863" width="5.7109375" style="15" bestFit="1" customWidth="1"/>
    <col min="14864" max="14867" width="6.28515625" style="15" bestFit="1" customWidth="1"/>
    <col min="14868" max="14868" width="5.7109375" style="15" bestFit="1" customWidth="1"/>
    <col min="14869" max="14869" width="7.42578125" style="15" bestFit="1" customWidth="1"/>
    <col min="14870" max="14872" width="5.7109375" style="15" bestFit="1" customWidth="1"/>
    <col min="14873" max="15105" width="9" style="15"/>
    <col min="15106" max="15106" width="4.7109375" style="15" customWidth="1"/>
    <col min="15107" max="15107" width="7.42578125" style="15" customWidth="1"/>
    <col min="15108" max="15108" width="6.5703125" style="15" customWidth="1"/>
    <col min="15109" max="15109" width="6.140625" style="15" customWidth="1"/>
    <col min="15110" max="15110" width="6.5703125" style="15" customWidth="1"/>
    <col min="15111" max="15111" width="22.42578125" style="15" customWidth="1"/>
    <col min="15112" max="15112" width="24.5703125" style="15" customWidth="1"/>
    <col min="15113" max="15113" width="20.85546875" style="15" customWidth="1"/>
    <col min="15114" max="15114" width="6.85546875" style="15" bestFit="1" customWidth="1"/>
    <col min="15115" max="15115" width="12.85546875" style="15" customWidth="1"/>
    <col min="15116" max="15116" width="17.42578125" style="15" customWidth="1"/>
    <col min="15117" max="15117" width="21" style="15" bestFit="1" customWidth="1"/>
    <col min="15118" max="15119" width="5.7109375" style="15" bestFit="1" customWidth="1"/>
    <col min="15120" max="15123" width="6.28515625" style="15" bestFit="1" customWidth="1"/>
    <col min="15124" max="15124" width="5.7109375" style="15" bestFit="1" customWidth="1"/>
    <col min="15125" max="15125" width="7.42578125" style="15" bestFit="1" customWidth="1"/>
    <col min="15126" max="15128" width="5.7109375" style="15" bestFit="1" customWidth="1"/>
    <col min="15129" max="15361" width="9" style="15"/>
    <col min="15362" max="15362" width="4.7109375" style="15" customWidth="1"/>
    <col min="15363" max="15363" width="7.42578125" style="15" customWidth="1"/>
    <col min="15364" max="15364" width="6.5703125" style="15" customWidth="1"/>
    <col min="15365" max="15365" width="6.140625" style="15" customWidth="1"/>
    <col min="15366" max="15366" width="6.5703125" style="15" customWidth="1"/>
    <col min="15367" max="15367" width="22.42578125" style="15" customWidth="1"/>
    <col min="15368" max="15368" width="24.5703125" style="15" customWidth="1"/>
    <col min="15369" max="15369" width="20.85546875" style="15" customWidth="1"/>
    <col min="15370" max="15370" width="6.85546875" style="15" bestFit="1" customWidth="1"/>
    <col min="15371" max="15371" width="12.85546875" style="15" customWidth="1"/>
    <col min="15372" max="15372" width="17.42578125" style="15" customWidth="1"/>
    <col min="15373" max="15373" width="21" style="15" bestFit="1" customWidth="1"/>
    <col min="15374" max="15375" width="5.7109375" style="15" bestFit="1" customWidth="1"/>
    <col min="15376" max="15379" width="6.28515625" style="15" bestFit="1" customWidth="1"/>
    <col min="15380" max="15380" width="5.7109375" style="15" bestFit="1" customWidth="1"/>
    <col min="15381" max="15381" width="7.42578125" style="15" bestFit="1" customWidth="1"/>
    <col min="15382" max="15384" width="5.7109375" style="15" bestFit="1" customWidth="1"/>
    <col min="15385" max="15617" width="9" style="15"/>
    <col min="15618" max="15618" width="4.7109375" style="15" customWidth="1"/>
    <col min="15619" max="15619" width="7.42578125" style="15" customWidth="1"/>
    <col min="15620" max="15620" width="6.5703125" style="15" customWidth="1"/>
    <col min="15621" max="15621" width="6.140625" style="15" customWidth="1"/>
    <col min="15622" max="15622" width="6.5703125" style="15" customWidth="1"/>
    <col min="15623" max="15623" width="22.42578125" style="15" customWidth="1"/>
    <col min="15624" max="15624" width="24.5703125" style="15" customWidth="1"/>
    <col min="15625" max="15625" width="20.85546875" style="15" customWidth="1"/>
    <col min="15626" max="15626" width="6.85546875" style="15" bestFit="1" customWidth="1"/>
    <col min="15627" max="15627" width="12.85546875" style="15" customWidth="1"/>
    <col min="15628" max="15628" width="17.42578125" style="15" customWidth="1"/>
    <col min="15629" max="15629" width="21" style="15" bestFit="1" customWidth="1"/>
    <col min="15630" max="15631" width="5.7109375" style="15" bestFit="1" customWidth="1"/>
    <col min="15632" max="15635" width="6.28515625" style="15" bestFit="1" customWidth="1"/>
    <col min="15636" max="15636" width="5.7109375" style="15" bestFit="1" customWidth="1"/>
    <col min="15637" max="15637" width="7.42578125" style="15" bestFit="1" customWidth="1"/>
    <col min="15638" max="15640" width="5.7109375" style="15" bestFit="1" customWidth="1"/>
    <col min="15641" max="15873" width="9" style="15"/>
    <col min="15874" max="15874" width="4.7109375" style="15" customWidth="1"/>
    <col min="15875" max="15875" width="7.42578125" style="15" customWidth="1"/>
    <col min="15876" max="15876" width="6.5703125" style="15" customWidth="1"/>
    <col min="15877" max="15877" width="6.140625" style="15" customWidth="1"/>
    <col min="15878" max="15878" width="6.5703125" style="15" customWidth="1"/>
    <col min="15879" max="15879" width="22.42578125" style="15" customWidth="1"/>
    <col min="15880" max="15880" width="24.5703125" style="15" customWidth="1"/>
    <col min="15881" max="15881" width="20.85546875" style="15" customWidth="1"/>
    <col min="15882" max="15882" width="6.85546875" style="15" bestFit="1" customWidth="1"/>
    <col min="15883" max="15883" width="12.85546875" style="15" customWidth="1"/>
    <col min="15884" max="15884" width="17.42578125" style="15" customWidth="1"/>
    <col min="15885" max="15885" width="21" style="15" bestFit="1" customWidth="1"/>
    <col min="15886" max="15887" width="5.7109375" style="15" bestFit="1" customWidth="1"/>
    <col min="15888" max="15891" width="6.28515625" style="15" bestFit="1" customWidth="1"/>
    <col min="15892" max="15892" width="5.7109375" style="15" bestFit="1" customWidth="1"/>
    <col min="15893" max="15893" width="7.42578125" style="15" bestFit="1" customWidth="1"/>
    <col min="15894" max="15896" width="5.7109375" style="15" bestFit="1" customWidth="1"/>
    <col min="15897" max="16129" width="9" style="15"/>
    <col min="16130" max="16130" width="4.7109375" style="15" customWidth="1"/>
    <col min="16131" max="16131" width="7.42578125" style="15" customWidth="1"/>
    <col min="16132" max="16132" width="6.5703125" style="15" customWidth="1"/>
    <col min="16133" max="16133" width="6.140625" style="15" customWidth="1"/>
    <col min="16134" max="16134" width="6.5703125" style="15" customWidth="1"/>
    <col min="16135" max="16135" width="22.42578125" style="15" customWidth="1"/>
    <col min="16136" max="16136" width="24.5703125" style="15" customWidth="1"/>
    <col min="16137" max="16137" width="20.85546875" style="15" customWidth="1"/>
    <col min="16138" max="16138" width="6.85546875" style="15" bestFit="1" customWidth="1"/>
    <col min="16139" max="16139" width="12.85546875" style="15" customWidth="1"/>
    <col min="16140" max="16140" width="17.42578125" style="15" customWidth="1"/>
    <col min="16141" max="16141" width="21" style="15" bestFit="1" customWidth="1"/>
    <col min="16142" max="16143" width="5.7109375" style="15" bestFit="1" customWidth="1"/>
    <col min="16144" max="16147" width="6.28515625" style="15" bestFit="1" customWidth="1"/>
    <col min="16148" max="16148" width="5.7109375" style="15" bestFit="1" customWidth="1"/>
    <col min="16149" max="16149" width="7.42578125" style="15" bestFit="1" customWidth="1"/>
    <col min="16150" max="16152" width="5.7109375" style="15" bestFit="1" customWidth="1"/>
    <col min="16153" max="16384" width="9" style="15"/>
  </cols>
  <sheetData>
    <row r="1" spans="1:25" s="3" customFormat="1" ht="177" customHeight="1" x14ac:dyDescent="0.2">
      <c r="A1" s="1" t="s">
        <v>23</v>
      </c>
      <c r="B1" s="2" t="s">
        <v>24</v>
      </c>
      <c r="C1" s="1" t="s">
        <v>25</v>
      </c>
      <c r="D1" s="1" t="s">
        <v>26</v>
      </c>
      <c r="E1" s="1" t="s">
        <v>27</v>
      </c>
      <c r="F1" s="1" t="s">
        <v>28</v>
      </c>
      <c r="G1" s="1" t="s">
        <v>29</v>
      </c>
      <c r="H1" s="1" t="s">
        <v>30</v>
      </c>
      <c r="I1" s="1" t="s">
        <v>31</v>
      </c>
      <c r="J1" s="1" t="s">
        <v>32</v>
      </c>
      <c r="K1" s="1" t="s">
        <v>33</v>
      </c>
      <c r="L1" s="2" t="s">
        <v>34</v>
      </c>
      <c r="M1" s="2" t="s">
        <v>903</v>
      </c>
      <c r="N1" s="1" t="s">
        <v>35</v>
      </c>
      <c r="O1" s="1" t="s">
        <v>36</v>
      </c>
      <c r="P1" s="1" t="s">
        <v>37</v>
      </c>
      <c r="Q1" s="1" t="s">
        <v>38</v>
      </c>
      <c r="R1" s="1" t="s">
        <v>39</v>
      </c>
      <c r="S1" s="1" t="s">
        <v>40</v>
      </c>
      <c r="T1" s="1" t="s">
        <v>41</v>
      </c>
      <c r="U1" s="1" t="s">
        <v>42</v>
      </c>
      <c r="V1" s="1" t="s">
        <v>43</v>
      </c>
      <c r="W1" s="1" t="s">
        <v>44</v>
      </c>
      <c r="X1" s="1" t="s">
        <v>45</v>
      </c>
      <c r="Y1" s="49" t="s">
        <v>902</v>
      </c>
    </row>
    <row r="2" spans="1:25" ht="19.5" customHeight="1" x14ac:dyDescent="0.2">
      <c r="A2" s="4" t="s">
        <v>46</v>
      </c>
      <c r="B2" s="5" t="s">
        <v>47</v>
      </c>
      <c r="C2" s="5" t="s">
        <v>47</v>
      </c>
      <c r="D2" s="6" t="s">
        <v>48</v>
      </c>
      <c r="E2" s="7" t="s">
        <v>49</v>
      </c>
      <c r="F2" s="8" t="s">
        <v>50</v>
      </c>
      <c r="G2" s="9" t="s">
        <v>50</v>
      </c>
      <c r="H2" s="8"/>
      <c r="I2" s="10">
        <v>2</v>
      </c>
      <c r="J2" s="8" t="s">
        <v>51</v>
      </c>
      <c r="K2" s="8" t="s">
        <v>52</v>
      </c>
      <c r="L2" s="8" t="s">
        <v>53</v>
      </c>
      <c r="M2" s="8" t="s">
        <v>54</v>
      </c>
      <c r="N2" s="11">
        <v>0</v>
      </c>
      <c r="O2" s="10" t="s">
        <v>54</v>
      </c>
      <c r="P2" s="12">
        <v>30001</v>
      </c>
      <c r="Q2" s="12">
        <v>30001</v>
      </c>
      <c r="R2" s="13">
        <v>30001</v>
      </c>
      <c r="S2" s="11">
        <v>30001</v>
      </c>
      <c r="T2" s="12" t="s">
        <v>55</v>
      </c>
      <c r="U2" s="14">
        <v>2272</v>
      </c>
      <c r="V2" s="8" t="s">
        <v>56</v>
      </c>
      <c r="W2" s="8" t="s">
        <v>57</v>
      </c>
      <c r="X2" s="8" t="s">
        <v>58</v>
      </c>
      <c r="Y2" s="15" t="str">
        <f>_xlfn.CONCAT(G2," - ",M2)</f>
        <v>Aiello del Friuli - UD</v>
      </c>
    </row>
    <row r="3" spans="1:25" ht="19.5" customHeight="1" x14ac:dyDescent="0.2">
      <c r="A3" s="4" t="s">
        <v>46</v>
      </c>
      <c r="B3" s="5" t="s">
        <v>47</v>
      </c>
      <c r="C3" s="5" t="s">
        <v>47</v>
      </c>
      <c r="D3" s="6" t="s">
        <v>59</v>
      </c>
      <c r="E3" s="7" t="s">
        <v>60</v>
      </c>
      <c r="F3" s="8" t="s">
        <v>61</v>
      </c>
      <c r="G3" s="9" t="s">
        <v>61</v>
      </c>
      <c r="H3" s="8"/>
      <c r="I3" s="10">
        <v>2</v>
      </c>
      <c r="J3" s="8" t="s">
        <v>51</v>
      </c>
      <c r="K3" s="8" t="s">
        <v>52</v>
      </c>
      <c r="L3" s="8" t="s">
        <v>53</v>
      </c>
      <c r="M3" s="8" t="s">
        <v>54</v>
      </c>
      <c r="N3" s="11">
        <v>0</v>
      </c>
      <c r="O3" s="10" t="s">
        <v>54</v>
      </c>
      <c r="P3" s="12">
        <v>30002</v>
      </c>
      <c r="Q3" s="12">
        <v>30002</v>
      </c>
      <c r="R3" s="13">
        <v>30002</v>
      </c>
      <c r="S3" s="11">
        <v>30002</v>
      </c>
      <c r="T3" s="12" t="s">
        <v>62</v>
      </c>
      <c r="U3" s="14">
        <v>841</v>
      </c>
      <c r="V3" s="8" t="s">
        <v>56</v>
      </c>
      <c r="W3" s="8" t="s">
        <v>57</v>
      </c>
      <c r="X3" s="8" t="s">
        <v>58</v>
      </c>
      <c r="Y3" s="15" t="str">
        <f t="shared" ref="Y3:Y66" si="0">_xlfn.CONCAT(G3," - ",M3)</f>
        <v>Amaro - UD</v>
      </c>
    </row>
    <row r="4" spans="1:25" ht="19.5" customHeight="1" x14ac:dyDescent="0.2">
      <c r="A4" s="4" t="s">
        <v>46</v>
      </c>
      <c r="B4" s="5" t="s">
        <v>47</v>
      </c>
      <c r="C4" s="5" t="s">
        <v>47</v>
      </c>
      <c r="D4" s="6" t="s">
        <v>63</v>
      </c>
      <c r="E4" s="7" t="s">
        <v>64</v>
      </c>
      <c r="F4" s="8" t="s">
        <v>65</v>
      </c>
      <c r="G4" s="9" t="s">
        <v>65</v>
      </c>
      <c r="H4" s="8"/>
      <c r="I4" s="10">
        <v>2</v>
      </c>
      <c r="J4" s="8" t="s">
        <v>51</v>
      </c>
      <c r="K4" s="8" t="s">
        <v>52</v>
      </c>
      <c r="L4" s="8" t="s">
        <v>53</v>
      </c>
      <c r="M4" s="8" t="s">
        <v>54</v>
      </c>
      <c r="N4" s="11">
        <v>0</v>
      </c>
      <c r="O4" s="10" t="s">
        <v>54</v>
      </c>
      <c r="P4" s="12">
        <v>30003</v>
      </c>
      <c r="Q4" s="12">
        <v>30003</v>
      </c>
      <c r="R4" s="13">
        <v>30003</v>
      </c>
      <c r="S4" s="11">
        <v>30003</v>
      </c>
      <c r="T4" s="12" t="s">
        <v>66</v>
      </c>
      <c r="U4" s="14">
        <v>1030</v>
      </c>
      <c r="V4" s="8" t="s">
        <v>56</v>
      </c>
      <c r="W4" s="8" t="s">
        <v>57</v>
      </c>
      <c r="X4" s="8" t="s">
        <v>58</v>
      </c>
      <c r="Y4" s="15" t="str">
        <f t="shared" si="0"/>
        <v>Ampezzo - UD</v>
      </c>
    </row>
    <row r="5" spans="1:25" ht="19.5" customHeight="1" x14ac:dyDescent="0.2">
      <c r="A5" s="4" t="s">
        <v>46</v>
      </c>
      <c r="B5" s="5" t="s">
        <v>410</v>
      </c>
      <c r="C5" s="5" t="s">
        <v>410</v>
      </c>
      <c r="D5" s="6" t="s">
        <v>48</v>
      </c>
      <c r="E5" s="7" t="s">
        <v>701</v>
      </c>
      <c r="F5" s="8" t="s">
        <v>702</v>
      </c>
      <c r="G5" s="9" t="s">
        <v>702</v>
      </c>
      <c r="H5" s="8"/>
      <c r="I5" s="10">
        <v>2</v>
      </c>
      <c r="J5" s="8" t="s">
        <v>51</v>
      </c>
      <c r="K5" s="8" t="s">
        <v>52</v>
      </c>
      <c r="L5" s="8" t="s">
        <v>703</v>
      </c>
      <c r="M5" s="8" t="s">
        <v>704</v>
      </c>
      <c r="N5" s="11">
        <v>0</v>
      </c>
      <c r="O5" s="10" t="s">
        <v>704</v>
      </c>
      <c r="P5" s="12">
        <v>93001</v>
      </c>
      <c r="Q5" s="12">
        <v>93001</v>
      </c>
      <c r="R5" s="13">
        <v>93001</v>
      </c>
      <c r="S5" s="11">
        <v>93001</v>
      </c>
      <c r="T5" s="12" t="s">
        <v>705</v>
      </c>
      <c r="U5" s="14">
        <v>282</v>
      </c>
      <c r="V5" s="8" t="s">
        <v>56</v>
      </c>
      <c r="W5" s="8" t="s">
        <v>57</v>
      </c>
      <c r="X5" s="8" t="s">
        <v>706</v>
      </c>
      <c r="Y5" s="15" t="str">
        <f t="shared" si="0"/>
        <v>Andreis - PN</v>
      </c>
    </row>
    <row r="6" spans="1:25" ht="19.5" customHeight="1" x14ac:dyDescent="0.2">
      <c r="A6" s="4" t="s">
        <v>46</v>
      </c>
      <c r="B6" s="5" t="s">
        <v>47</v>
      </c>
      <c r="C6" s="5" t="s">
        <v>47</v>
      </c>
      <c r="D6" s="6" t="s">
        <v>67</v>
      </c>
      <c r="E6" s="7" t="s">
        <v>68</v>
      </c>
      <c r="F6" s="8" t="s">
        <v>69</v>
      </c>
      <c r="G6" s="9" t="s">
        <v>69</v>
      </c>
      <c r="H6" s="8"/>
      <c r="I6" s="10">
        <v>2</v>
      </c>
      <c r="J6" s="8" t="s">
        <v>51</v>
      </c>
      <c r="K6" s="8" t="s">
        <v>52</v>
      </c>
      <c r="L6" s="8" t="s">
        <v>53</v>
      </c>
      <c r="M6" s="8" t="s">
        <v>54</v>
      </c>
      <c r="N6" s="11">
        <v>0</v>
      </c>
      <c r="O6" s="10" t="s">
        <v>54</v>
      </c>
      <c r="P6" s="12">
        <v>30004</v>
      </c>
      <c r="Q6" s="12">
        <v>30004</v>
      </c>
      <c r="R6" s="13">
        <v>30004</v>
      </c>
      <c r="S6" s="11">
        <v>30004</v>
      </c>
      <c r="T6" s="12" t="s">
        <v>70</v>
      </c>
      <c r="U6" s="14">
        <v>3441</v>
      </c>
      <c r="V6" s="8" t="s">
        <v>56</v>
      </c>
      <c r="W6" s="8" t="s">
        <v>57</v>
      </c>
      <c r="X6" s="8" t="s">
        <v>58</v>
      </c>
      <c r="Y6" s="15" t="str">
        <f t="shared" si="0"/>
        <v>Aquileia - UD</v>
      </c>
    </row>
    <row r="7" spans="1:25" ht="19.5" customHeight="1" x14ac:dyDescent="0.2">
      <c r="A7" s="4" t="s">
        <v>46</v>
      </c>
      <c r="B7" s="5" t="s">
        <v>410</v>
      </c>
      <c r="C7" s="5" t="s">
        <v>410</v>
      </c>
      <c r="D7" s="6" t="s">
        <v>59</v>
      </c>
      <c r="E7" s="7" t="s">
        <v>707</v>
      </c>
      <c r="F7" s="8" t="s">
        <v>708</v>
      </c>
      <c r="G7" s="9" t="s">
        <v>708</v>
      </c>
      <c r="H7" s="8"/>
      <c r="I7" s="10">
        <v>2</v>
      </c>
      <c r="J7" s="8" t="s">
        <v>51</v>
      </c>
      <c r="K7" s="8" t="s">
        <v>52</v>
      </c>
      <c r="L7" s="8" t="s">
        <v>703</v>
      </c>
      <c r="M7" s="8" t="s">
        <v>704</v>
      </c>
      <c r="N7" s="11">
        <v>0</v>
      </c>
      <c r="O7" s="10" t="s">
        <v>704</v>
      </c>
      <c r="P7" s="12">
        <v>93002</v>
      </c>
      <c r="Q7" s="12">
        <v>93002</v>
      </c>
      <c r="R7" s="13">
        <v>93002</v>
      </c>
      <c r="S7" s="11">
        <v>93002</v>
      </c>
      <c r="T7" s="12" t="s">
        <v>709</v>
      </c>
      <c r="U7" s="14">
        <v>1309</v>
      </c>
      <c r="V7" s="8" t="s">
        <v>56</v>
      </c>
      <c r="W7" s="8" t="s">
        <v>57</v>
      </c>
      <c r="X7" s="8" t="s">
        <v>706</v>
      </c>
      <c r="Y7" s="15" t="str">
        <f t="shared" si="0"/>
        <v>Arba - PN</v>
      </c>
    </row>
    <row r="8" spans="1:25" ht="19.5" customHeight="1" x14ac:dyDescent="0.2">
      <c r="A8" s="4" t="s">
        <v>46</v>
      </c>
      <c r="B8" s="5" t="s">
        <v>47</v>
      </c>
      <c r="C8" s="5" t="s">
        <v>47</v>
      </c>
      <c r="D8" s="6" t="s">
        <v>71</v>
      </c>
      <c r="E8" s="7" t="s">
        <v>72</v>
      </c>
      <c r="F8" s="8" t="s">
        <v>73</v>
      </c>
      <c r="G8" s="9" t="s">
        <v>73</v>
      </c>
      <c r="H8" s="8"/>
      <c r="I8" s="10">
        <v>2</v>
      </c>
      <c r="J8" s="8" t="s">
        <v>51</v>
      </c>
      <c r="K8" s="8" t="s">
        <v>52</v>
      </c>
      <c r="L8" s="8" t="s">
        <v>53</v>
      </c>
      <c r="M8" s="8" t="s">
        <v>54</v>
      </c>
      <c r="N8" s="11">
        <v>0</v>
      </c>
      <c r="O8" s="10" t="s">
        <v>54</v>
      </c>
      <c r="P8" s="12">
        <v>30005</v>
      </c>
      <c r="Q8" s="12">
        <v>30005</v>
      </c>
      <c r="R8" s="13">
        <v>30005</v>
      </c>
      <c r="S8" s="11">
        <v>30005</v>
      </c>
      <c r="T8" s="12" t="s">
        <v>74</v>
      </c>
      <c r="U8" s="14">
        <v>2243</v>
      </c>
      <c r="V8" s="8" t="s">
        <v>56</v>
      </c>
      <c r="W8" s="8" t="s">
        <v>57</v>
      </c>
      <c r="X8" s="8" t="s">
        <v>58</v>
      </c>
      <c r="Y8" s="15" t="str">
        <f t="shared" si="0"/>
        <v>Arta Terme - UD</v>
      </c>
    </row>
    <row r="9" spans="1:25" ht="19.5" customHeight="1" x14ac:dyDescent="0.2">
      <c r="A9" s="4" t="s">
        <v>46</v>
      </c>
      <c r="B9" s="5" t="s">
        <v>47</v>
      </c>
      <c r="C9" s="5" t="s">
        <v>47</v>
      </c>
      <c r="D9" s="6" t="s">
        <v>75</v>
      </c>
      <c r="E9" s="7" t="s">
        <v>76</v>
      </c>
      <c r="F9" s="8" t="s">
        <v>77</v>
      </c>
      <c r="G9" s="9" t="s">
        <v>77</v>
      </c>
      <c r="H9" s="8"/>
      <c r="I9" s="10">
        <v>2</v>
      </c>
      <c r="J9" s="8" t="s">
        <v>51</v>
      </c>
      <c r="K9" s="8" t="s">
        <v>52</v>
      </c>
      <c r="L9" s="8" t="s">
        <v>53</v>
      </c>
      <c r="M9" s="8" t="s">
        <v>54</v>
      </c>
      <c r="N9" s="11">
        <v>0</v>
      </c>
      <c r="O9" s="10" t="s">
        <v>54</v>
      </c>
      <c r="P9" s="12">
        <v>30006</v>
      </c>
      <c r="Q9" s="12">
        <v>30006</v>
      </c>
      <c r="R9" s="13">
        <v>30006</v>
      </c>
      <c r="S9" s="11">
        <v>30006</v>
      </c>
      <c r="T9" s="12" t="s">
        <v>78</v>
      </c>
      <c r="U9" s="14">
        <v>2877</v>
      </c>
      <c r="V9" s="8" t="s">
        <v>56</v>
      </c>
      <c r="W9" s="8" t="s">
        <v>57</v>
      </c>
      <c r="X9" s="8" t="s">
        <v>58</v>
      </c>
      <c r="Y9" s="15" t="str">
        <f t="shared" si="0"/>
        <v>Artegna - UD</v>
      </c>
    </row>
    <row r="10" spans="1:25" ht="19.5" customHeight="1" x14ac:dyDescent="0.2">
      <c r="A10" s="4" t="s">
        <v>46</v>
      </c>
      <c r="B10" s="5" t="s">
        <v>47</v>
      </c>
      <c r="C10" s="5" t="s">
        <v>47</v>
      </c>
      <c r="D10" s="6" t="s">
        <v>79</v>
      </c>
      <c r="E10" s="7" t="s">
        <v>80</v>
      </c>
      <c r="F10" s="8" t="s">
        <v>81</v>
      </c>
      <c r="G10" s="9" t="s">
        <v>81</v>
      </c>
      <c r="H10" s="8"/>
      <c r="I10" s="10">
        <v>2</v>
      </c>
      <c r="J10" s="8" t="s">
        <v>51</v>
      </c>
      <c r="K10" s="8" t="s">
        <v>52</v>
      </c>
      <c r="L10" s="8" t="s">
        <v>53</v>
      </c>
      <c r="M10" s="8" t="s">
        <v>54</v>
      </c>
      <c r="N10" s="11">
        <v>0</v>
      </c>
      <c r="O10" s="10" t="s">
        <v>54</v>
      </c>
      <c r="P10" s="12">
        <v>30007</v>
      </c>
      <c r="Q10" s="12">
        <v>30007</v>
      </c>
      <c r="R10" s="13">
        <v>30007</v>
      </c>
      <c r="S10" s="11">
        <v>30007</v>
      </c>
      <c r="T10" s="12" t="s">
        <v>82</v>
      </c>
      <c r="U10" s="14">
        <v>1861</v>
      </c>
      <c r="V10" s="8" t="s">
        <v>56</v>
      </c>
      <c r="W10" s="8" t="s">
        <v>57</v>
      </c>
      <c r="X10" s="8" t="s">
        <v>58</v>
      </c>
      <c r="Y10" s="15" t="str">
        <f t="shared" si="0"/>
        <v>Attimis - UD</v>
      </c>
    </row>
    <row r="11" spans="1:25" ht="19.5" customHeight="1" x14ac:dyDescent="0.2">
      <c r="A11" s="4" t="s">
        <v>46</v>
      </c>
      <c r="B11" s="5" t="s">
        <v>410</v>
      </c>
      <c r="C11" s="5" t="s">
        <v>410</v>
      </c>
      <c r="D11" s="6" t="s">
        <v>67</v>
      </c>
      <c r="E11" s="7" t="s">
        <v>710</v>
      </c>
      <c r="F11" s="8" t="s">
        <v>711</v>
      </c>
      <c r="G11" s="9" t="s">
        <v>711</v>
      </c>
      <c r="H11" s="8"/>
      <c r="I11" s="10">
        <v>2</v>
      </c>
      <c r="J11" s="8" t="s">
        <v>51</v>
      </c>
      <c r="K11" s="8" t="s">
        <v>52</v>
      </c>
      <c r="L11" s="8" t="s">
        <v>703</v>
      </c>
      <c r="M11" s="8" t="s">
        <v>704</v>
      </c>
      <c r="N11" s="11">
        <v>0</v>
      </c>
      <c r="O11" s="10" t="s">
        <v>704</v>
      </c>
      <c r="P11" s="12">
        <v>93004</v>
      </c>
      <c r="Q11" s="12">
        <v>93004</v>
      </c>
      <c r="R11" s="13">
        <v>93004</v>
      </c>
      <c r="S11" s="11">
        <v>93004</v>
      </c>
      <c r="T11" s="12" t="s">
        <v>712</v>
      </c>
      <c r="U11" s="14">
        <v>9025</v>
      </c>
      <c r="V11" s="8" t="s">
        <v>56</v>
      </c>
      <c r="W11" s="8" t="s">
        <v>57</v>
      </c>
      <c r="X11" s="8" t="s">
        <v>706</v>
      </c>
      <c r="Y11" s="15" t="str">
        <f t="shared" si="0"/>
        <v>Aviano - PN</v>
      </c>
    </row>
    <row r="12" spans="1:25" ht="19.5" customHeight="1" x14ac:dyDescent="0.2">
      <c r="A12" s="4" t="s">
        <v>46</v>
      </c>
      <c r="B12" s="5" t="s">
        <v>410</v>
      </c>
      <c r="C12" s="5" t="s">
        <v>410</v>
      </c>
      <c r="D12" s="6" t="s">
        <v>71</v>
      </c>
      <c r="E12" s="7" t="s">
        <v>713</v>
      </c>
      <c r="F12" s="8" t="s">
        <v>714</v>
      </c>
      <c r="G12" s="9" t="s">
        <v>714</v>
      </c>
      <c r="H12" s="8"/>
      <c r="I12" s="10">
        <v>2</v>
      </c>
      <c r="J12" s="8" t="s">
        <v>51</v>
      </c>
      <c r="K12" s="8" t="s">
        <v>52</v>
      </c>
      <c r="L12" s="8" t="s">
        <v>703</v>
      </c>
      <c r="M12" s="8" t="s">
        <v>704</v>
      </c>
      <c r="N12" s="11">
        <v>0</v>
      </c>
      <c r="O12" s="10" t="s">
        <v>704</v>
      </c>
      <c r="P12" s="12">
        <v>93005</v>
      </c>
      <c r="Q12" s="12">
        <v>93005</v>
      </c>
      <c r="R12" s="13">
        <v>93005</v>
      </c>
      <c r="S12" s="11">
        <v>93005</v>
      </c>
      <c r="T12" s="12" t="s">
        <v>715</v>
      </c>
      <c r="U12" s="14">
        <v>15554</v>
      </c>
      <c r="V12" s="8" t="s">
        <v>56</v>
      </c>
      <c r="W12" s="8" t="s">
        <v>57</v>
      </c>
      <c r="X12" s="8" t="s">
        <v>706</v>
      </c>
      <c r="Y12" s="15" t="str">
        <f t="shared" si="0"/>
        <v>Azzano Decimo - PN</v>
      </c>
    </row>
    <row r="13" spans="1:25" ht="19.5" customHeight="1" x14ac:dyDescent="0.2">
      <c r="A13" s="4" t="s">
        <v>46</v>
      </c>
      <c r="B13" s="5" t="s">
        <v>47</v>
      </c>
      <c r="C13" s="5" t="s">
        <v>47</v>
      </c>
      <c r="D13" s="6" t="s">
        <v>83</v>
      </c>
      <c r="E13" s="7" t="s">
        <v>84</v>
      </c>
      <c r="F13" s="8" t="s">
        <v>85</v>
      </c>
      <c r="G13" s="9" t="s">
        <v>85</v>
      </c>
      <c r="H13" s="8"/>
      <c r="I13" s="10">
        <v>2</v>
      </c>
      <c r="J13" s="8" t="s">
        <v>51</v>
      </c>
      <c r="K13" s="8" t="s">
        <v>52</v>
      </c>
      <c r="L13" s="8" t="s">
        <v>53</v>
      </c>
      <c r="M13" s="8" t="s">
        <v>54</v>
      </c>
      <c r="N13" s="11">
        <v>0</v>
      </c>
      <c r="O13" s="10" t="s">
        <v>54</v>
      </c>
      <c r="P13" s="12">
        <v>30008</v>
      </c>
      <c r="Q13" s="12">
        <v>30008</v>
      </c>
      <c r="R13" s="13">
        <v>30008</v>
      </c>
      <c r="S13" s="11">
        <v>30008</v>
      </c>
      <c r="T13" s="12" t="s">
        <v>86</v>
      </c>
      <c r="U13" s="14">
        <v>3577</v>
      </c>
      <c r="V13" s="8" t="s">
        <v>56</v>
      </c>
      <c r="W13" s="8" t="s">
        <v>57</v>
      </c>
      <c r="X13" s="8" t="s">
        <v>58</v>
      </c>
      <c r="Y13" s="15" t="str">
        <f t="shared" si="0"/>
        <v>Bagnaria Arsa - UD</v>
      </c>
    </row>
    <row r="14" spans="1:25" ht="19.5" customHeight="1" x14ac:dyDescent="0.2">
      <c r="A14" s="4" t="s">
        <v>46</v>
      </c>
      <c r="B14" s="5" t="s">
        <v>410</v>
      </c>
      <c r="C14" s="5" t="s">
        <v>410</v>
      </c>
      <c r="D14" s="6" t="s">
        <v>75</v>
      </c>
      <c r="E14" s="7" t="s">
        <v>716</v>
      </c>
      <c r="F14" s="8" t="s">
        <v>717</v>
      </c>
      <c r="G14" s="9" t="s">
        <v>717</v>
      </c>
      <c r="H14" s="8"/>
      <c r="I14" s="10">
        <v>2</v>
      </c>
      <c r="J14" s="8" t="s">
        <v>51</v>
      </c>
      <c r="K14" s="8" t="s">
        <v>52</v>
      </c>
      <c r="L14" s="8" t="s">
        <v>703</v>
      </c>
      <c r="M14" s="8" t="s">
        <v>704</v>
      </c>
      <c r="N14" s="11">
        <v>0</v>
      </c>
      <c r="O14" s="10" t="s">
        <v>704</v>
      </c>
      <c r="P14" s="12">
        <v>93006</v>
      </c>
      <c r="Q14" s="12">
        <v>93006</v>
      </c>
      <c r="R14" s="13">
        <v>93006</v>
      </c>
      <c r="S14" s="11">
        <v>93006</v>
      </c>
      <c r="T14" s="12" t="s">
        <v>718</v>
      </c>
      <c r="U14" s="14">
        <v>261</v>
      </c>
      <c r="V14" s="8" t="s">
        <v>56</v>
      </c>
      <c r="W14" s="8" t="s">
        <v>57</v>
      </c>
      <c r="X14" s="8" t="s">
        <v>706</v>
      </c>
      <c r="Y14" s="15" t="str">
        <f t="shared" si="0"/>
        <v>Barcis - PN</v>
      </c>
    </row>
    <row r="15" spans="1:25" ht="19.5" customHeight="1" x14ac:dyDescent="0.2">
      <c r="A15" s="4" t="s">
        <v>46</v>
      </c>
      <c r="B15" s="5" t="s">
        <v>47</v>
      </c>
      <c r="C15" s="5" t="s">
        <v>47</v>
      </c>
      <c r="D15" s="6" t="s">
        <v>87</v>
      </c>
      <c r="E15" s="7" t="s">
        <v>88</v>
      </c>
      <c r="F15" s="8" t="s">
        <v>89</v>
      </c>
      <c r="G15" s="9" t="s">
        <v>89</v>
      </c>
      <c r="H15" s="8"/>
      <c r="I15" s="10">
        <v>2</v>
      </c>
      <c r="J15" s="8" t="s">
        <v>51</v>
      </c>
      <c r="K15" s="8" t="s">
        <v>52</v>
      </c>
      <c r="L15" s="8" t="s">
        <v>53</v>
      </c>
      <c r="M15" s="8" t="s">
        <v>54</v>
      </c>
      <c r="N15" s="11">
        <v>0</v>
      </c>
      <c r="O15" s="10" t="s">
        <v>54</v>
      </c>
      <c r="P15" s="12">
        <v>30009</v>
      </c>
      <c r="Q15" s="12">
        <v>30009</v>
      </c>
      <c r="R15" s="13">
        <v>30009</v>
      </c>
      <c r="S15" s="11">
        <v>30009</v>
      </c>
      <c r="T15" s="12" t="s">
        <v>90</v>
      </c>
      <c r="U15" s="14">
        <v>5353</v>
      </c>
      <c r="V15" s="8" t="s">
        <v>56</v>
      </c>
      <c r="W15" s="8" t="s">
        <v>57</v>
      </c>
      <c r="X15" s="8" t="s">
        <v>58</v>
      </c>
      <c r="Y15" s="15" t="str">
        <f t="shared" si="0"/>
        <v>Basiliano - UD</v>
      </c>
    </row>
    <row r="16" spans="1:25" ht="19.5" customHeight="1" x14ac:dyDescent="0.2">
      <c r="A16" s="4" t="s">
        <v>46</v>
      </c>
      <c r="B16" s="5" t="s">
        <v>47</v>
      </c>
      <c r="C16" s="5" t="s">
        <v>47</v>
      </c>
      <c r="D16" s="6" t="s">
        <v>91</v>
      </c>
      <c r="E16" s="7" t="s">
        <v>92</v>
      </c>
      <c r="F16" s="8" t="s">
        <v>93</v>
      </c>
      <c r="G16" s="9" t="s">
        <v>93</v>
      </c>
      <c r="H16" s="8"/>
      <c r="I16" s="10">
        <v>2</v>
      </c>
      <c r="J16" s="8" t="s">
        <v>51</v>
      </c>
      <c r="K16" s="8" t="s">
        <v>52</v>
      </c>
      <c r="L16" s="8" t="s">
        <v>53</v>
      </c>
      <c r="M16" s="8" t="s">
        <v>54</v>
      </c>
      <c r="N16" s="11">
        <v>0</v>
      </c>
      <c r="O16" s="10" t="s">
        <v>54</v>
      </c>
      <c r="P16" s="12">
        <v>30010</v>
      </c>
      <c r="Q16" s="12">
        <v>30010</v>
      </c>
      <c r="R16" s="13">
        <v>30010</v>
      </c>
      <c r="S16" s="11">
        <v>30010</v>
      </c>
      <c r="T16" s="12" t="s">
        <v>94</v>
      </c>
      <c r="U16" s="14">
        <v>2577</v>
      </c>
      <c r="V16" s="8" t="s">
        <v>56</v>
      </c>
      <c r="W16" s="8" t="s">
        <v>57</v>
      </c>
      <c r="X16" s="8" t="s">
        <v>58</v>
      </c>
      <c r="Y16" s="15" t="str">
        <f t="shared" si="0"/>
        <v>Bertiolo - UD</v>
      </c>
    </row>
    <row r="17" spans="1:25" ht="19.5" customHeight="1" x14ac:dyDescent="0.2">
      <c r="A17" s="4" t="s">
        <v>46</v>
      </c>
      <c r="B17" s="5" t="s">
        <v>47</v>
      </c>
      <c r="C17" s="5" t="s">
        <v>47</v>
      </c>
      <c r="D17" s="6" t="s">
        <v>95</v>
      </c>
      <c r="E17" s="7" t="s">
        <v>96</v>
      </c>
      <c r="F17" s="8" t="s">
        <v>97</v>
      </c>
      <c r="G17" s="9" t="s">
        <v>97</v>
      </c>
      <c r="H17" s="8"/>
      <c r="I17" s="10">
        <v>2</v>
      </c>
      <c r="J17" s="8" t="s">
        <v>51</v>
      </c>
      <c r="K17" s="8" t="s">
        <v>52</v>
      </c>
      <c r="L17" s="8" t="s">
        <v>53</v>
      </c>
      <c r="M17" s="8" t="s">
        <v>54</v>
      </c>
      <c r="N17" s="11">
        <v>0</v>
      </c>
      <c r="O17" s="10" t="s">
        <v>54</v>
      </c>
      <c r="P17" s="12">
        <v>30011</v>
      </c>
      <c r="Q17" s="12">
        <v>30011</v>
      </c>
      <c r="R17" s="13">
        <v>30011</v>
      </c>
      <c r="S17" s="11">
        <v>30011</v>
      </c>
      <c r="T17" s="12" t="s">
        <v>98</v>
      </c>
      <c r="U17" s="14">
        <v>1922</v>
      </c>
      <c r="V17" s="8" t="s">
        <v>56</v>
      </c>
      <c r="W17" s="8" t="s">
        <v>57</v>
      </c>
      <c r="X17" s="8" t="s">
        <v>58</v>
      </c>
      <c r="Y17" s="15" t="str">
        <f t="shared" si="0"/>
        <v>Bicinicco - UD</v>
      </c>
    </row>
    <row r="18" spans="1:25" ht="19.5" customHeight="1" x14ac:dyDescent="0.2">
      <c r="A18" s="4" t="s">
        <v>46</v>
      </c>
      <c r="B18" s="5" t="s">
        <v>47</v>
      </c>
      <c r="C18" s="5" t="s">
        <v>47</v>
      </c>
      <c r="D18" s="6" t="s">
        <v>99</v>
      </c>
      <c r="E18" s="7" t="s">
        <v>100</v>
      </c>
      <c r="F18" s="8" t="s">
        <v>101</v>
      </c>
      <c r="G18" s="9" t="s">
        <v>101</v>
      </c>
      <c r="H18" s="8"/>
      <c r="I18" s="10">
        <v>2</v>
      </c>
      <c r="J18" s="8" t="s">
        <v>51</v>
      </c>
      <c r="K18" s="8" t="s">
        <v>52</v>
      </c>
      <c r="L18" s="8" t="s">
        <v>53</v>
      </c>
      <c r="M18" s="8" t="s">
        <v>54</v>
      </c>
      <c r="N18" s="11">
        <v>0</v>
      </c>
      <c r="O18" s="10" t="s">
        <v>54</v>
      </c>
      <c r="P18" s="12">
        <v>30012</v>
      </c>
      <c r="Q18" s="12">
        <v>30012</v>
      </c>
      <c r="R18" s="13">
        <v>30012</v>
      </c>
      <c r="S18" s="11">
        <v>30012</v>
      </c>
      <c r="T18" s="12" t="s">
        <v>102</v>
      </c>
      <c r="U18" s="14">
        <v>789</v>
      </c>
      <c r="V18" s="8" t="s">
        <v>56</v>
      </c>
      <c r="W18" s="8" t="s">
        <v>57</v>
      </c>
      <c r="X18" s="8" t="s">
        <v>58</v>
      </c>
      <c r="Y18" s="15" t="str">
        <f t="shared" si="0"/>
        <v>Bordano - UD</v>
      </c>
    </row>
    <row r="19" spans="1:25" ht="19.5" customHeight="1" x14ac:dyDescent="0.2">
      <c r="A19" s="4" t="s">
        <v>46</v>
      </c>
      <c r="B19" s="5" t="s">
        <v>410</v>
      </c>
      <c r="C19" s="5" t="s">
        <v>410</v>
      </c>
      <c r="D19" s="6" t="s">
        <v>79</v>
      </c>
      <c r="E19" s="7" t="s">
        <v>719</v>
      </c>
      <c r="F19" s="8" t="s">
        <v>720</v>
      </c>
      <c r="G19" s="9" t="s">
        <v>720</v>
      </c>
      <c r="H19" s="8"/>
      <c r="I19" s="10">
        <v>2</v>
      </c>
      <c r="J19" s="8" t="s">
        <v>51</v>
      </c>
      <c r="K19" s="8" t="s">
        <v>52</v>
      </c>
      <c r="L19" s="8" t="s">
        <v>703</v>
      </c>
      <c r="M19" s="8" t="s">
        <v>704</v>
      </c>
      <c r="N19" s="11">
        <v>0</v>
      </c>
      <c r="O19" s="10" t="s">
        <v>704</v>
      </c>
      <c r="P19" s="12">
        <v>93007</v>
      </c>
      <c r="Q19" s="12">
        <v>93007</v>
      </c>
      <c r="R19" s="13">
        <v>93007</v>
      </c>
      <c r="S19" s="11">
        <v>93007</v>
      </c>
      <c r="T19" s="12" t="s">
        <v>721</v>
      </c>
      <c r="U19" s="14">
        <v>9254</v>
      </c>
      <c r="V19" s="8" t="s">
        <v>56</v>
      </c>
      <c r="W19" s="8" t="s">
        <v>57</v>
      </c>
      <c r="X19" s="8" t="s">
        <v>706</v>
      </c>
      <c r="Y19" s="15" t="str">
        <f t="shared" si="0"/>
        <v>Brugnera - PN</v>
      </c>
    </row>
    <row r="20" spans="1:25" ht="19.5" customHeight="1" x14ac:dyDescent="0.2">
      <c r="A20" s="4" t="s">
        <v>46</v>
      </c>
      <c r="B20" s="5" t="s">
        <v>410</v>
      </c>
      <c r="C20" s="5" t="s">
        <v>410</v>
      </c>
      <c r="D20" s="6" t="s">
        <v>83</v>
      </c>
      <c r="E20" s="7" t="s">
        <v>722</v>
      </c>
      <c r="F20" s="8" t="s">
        <v>723</v>
      </c>
      <c r="G20" s="9" t="s">
        <v>723</v>
      </c>
      <c r="H20" s="8"/>
      <c r="I20" s="10">
        <v>2</v>
      </c>
      <c r="J20" s="8" t="s">
        <v>51</v>
      </c>
      <c r="K20" s="8" t="s">
        <v>52</v>
      </c>
      <c r="L20" s="8" t="s">
        <v>703</v>
      </c>
      <c r="M20" s="8" t="s">
        <v>704</v>
      </c>
      <c r="N20" s="11">
        <v>0</v>
      </c>
      <c r="O20" s="10" t="s">
        <v>704</v>
      </c>
      <c r="P20" s="12">
        <v>93008</v>
      </c>
      <c r="Q20" s="12">
        <v>93008</v>
      </c>
      <c r="R20" s="13">
        <v>93008</v>
      </c>
      <c r="S20" s="11">
        <v>93008</v>
      </c>
      <c r="T20" s="12" t="s">
        <v>724</v>
      </c>
      <c r="U20" s="14">
        <v>2552</v>
      </c>
      <c r="V20" s="8" t="s">
        <v>56</v>
      </c>
      <c r="W20" s="8" t="s">
        <v>57</v>
      </c>
      <c r="X20" s="8" t="s">
        <v>706</v>
      </c>
      <c r="Y20" s="15" t="str">
        <f t="shared" si="0"/>
        <v>Budoia - PN</v>
      </c>
    </row>
    <row r="21" spans="1:25" ht="19.5" customHeight="1" x14ac:dyDescent="0.2">
      <c r="A21" s="4" t="s">
        <v>46</v>
      </c>
      <c r="B21" s="5" t="s">
        <v>47</v>
      </c>
      <c r="C21" s="5" t="s">
        <v>47</v>
      </c>
      <c r="D21" s="6" t="s">
        <v>103</v>
      </c>
      <c r="E21" s="7" t="s">
        <v>104</v>
      </c>
      <c r="F21" s="8" t="s">
        <v>105</v>
      </c>
      <c r="G21" s="9" t="s">
        <v>105</v>
      </c>
      <c r="H21" s="8"/>
      <c r="I21" s="10">
        <v>2</v>
      </c>
      <c r="J21" s="8" t="s">
        <v>51</v>
      </c>
      <c r="K21" s="8" t="s">
        <v>52</v>
      </c>
      <c r="L21" s="8" t="s">
        <v>53</v>
      </c>
      <c r="M21" s="8" t="s">
        <v>54</v>
      </c>
      <c r="N21" s="11">
        <v>0</v>
      </c>
      <c r="O21" s="10" t="s">
        <v>54</v>
      </c>
      <c r="P21" s="12">
        <v>30013</v>
      </c>
      <c r="Q21" s="12">
        <v>30013</v>
      </c>
      <c r="R21" s="13">
        <v>30013</v>
      </c>
      <c r="S21" s="11">
        <v>30013</v>
      </c>
      <c r="T21" s="12" t="s">
        <v>106</v>
      </c>
      <c r="U21" s="14">
        <v>6627</v>
      </c>
      <c r="V21" s="8" t="s">
        <v>56</v>
      </c>
      <c r="W21" s="8" t="s">
        <v>57</v>
      </c>
      <c r="X21" s="8" t="s">
        <v>58</v>
      </c>
      <c r="Y21" s="15" t="str">
        <f t="shared" si="0"/>
        <v>Buja - UD</v>
      </c>
    </row>
    <row r="22" spans="1:25" ht="19.5" customHeight="1" x14ac:dyDescent="0.2">
      <c r="A22" s="4" t="s">
        <v>46</v>
      </c>
      <c r="B22" s="5" t="s">
        <v>47</v>
      </c>
      <c r="C22" s="5" t="s">
        <v>47</v>
      </c>
      <c r="D22" s="6" t="s">
        <v>107</v>
      </c>
      <c r="E22" s="7" t="s">
        <v>108</v>
      </c>
      <c r="F22" s="8" t="s">
        <v>109</v>
      </c>
      <c r="G22" s="9" t="s">
        <v>109</v>
      </c>
      <c r="H22" s="8"/>
      <c r="I22" s="10">
        <v>2</v>
      </c>
      <c r="J22" s="8" t="s">
        <v>51</v>
      </c>
      <c r="K22" s="8" t="s">
        <v>52</v>
      </c>
      <c r="L22" s="8" t="s">
        <v>53</v>
      </c>
      <c r="M22" s="8" t="s">
        <v>54</v>
      </c>
      <c r="N22" s="11">
        <v>0</v>
      </c>
      <c r="O22" s="10" t="s">
        <v>54</v>
      </c>
      <c r="P22" s="12">
        <v>30014</v>
      </c>
      <c r="Q22" s="12">
        <v>30014</v>
      </c>
      <c r="R22" s="13">
        <v>30014</v>
      </c>
      <c r="S22" s="11">
        <v>30014</v>
      </c>
      <c r="T22" s="12" t="s">
        <v>110</v>
      </c>
      <c r="U22" s="14">
        <v>4039</v>
      </c>
      <c r="V22" s="8" t="s">
        <v>56</v>
      </c>
      <c r="W22" s="8" t="s">
        <v>57</v>
      </c>
      <c r="X22" s="8" t="s">
        <v>58</v>
      </c>
      <c r="Y22" s="15" t="str">
        <f t="shared" si="0"/>
        <v>Buttrio - UD</v>
      </c>
    </row>
    <row r="23" spans="1:25" ht="19.5" customHeight="1" x14ac:dyDescent="0.2">
      <c r="A23" s="4" t="s">
        <v>46</v>
      </c>
      <c r="B23" s="5" t="s">
        <v>47</v>
      </c>
      <c r="C23" s="5" t="s">
        <v>47</v>
      </c>
      <c r="D23" s="6" t="s">
        <v>111</v>
      </c>
      <c r="E23" s="7" t="s">
        <v>112</v>
      </c>
      <c r="F23" s="8" t="s">
        <v>113</v>
      </c>
      <c r="G23" s="9" t="s">
        <v>113</v>
      </c>
      <c r="H23" s="8"/>
      <c r="I23" s="10">
        <v>2</v>
      </c>
      <c r="J23" s="8" t="s">
        <v>51</v>
      </c>
      <c r="K23" s="8" t="s">
        <v>52</v>
      </c>
      <c r="L23" s="8" t="s">
        <v>53</v>
      </c>
      <c r="M23" s="8" t="s">
        <v>54</v>
      </c>
      <c r="N23" s="11">
        <v>0</v>
      </c>
      <c r="O23" s="10" t="s">
        <v>54</v>
      </c>
      <c r="P23" s="12">
        <v>30015</v>
      </c>
      <c r="Q23" s="12">
        <v>30015</v>
      </c>
      <c r="R23" s="13">
        <v>30015</v>
      </c>
      <c r="S23" s="11">
        <v>30015</v>
      </c>
      <c r="T23" s="12" t="s">
        <v>114</v>
      </c>
      <c r="U23" s="14">
        <v>1660</v>
      </c>
      <c r="V23" s="8" t="s">
        <v>56</v>
      </c>
      <c r="W23" s="8" t="s">
        <v>57</v>
      </c>
      <c r="X23" s="8" t="s">
        <v>58</v>
      </c>
      <c r="Y23" s="15" t="str">
        <f t="shared" si="0"/>
        <v>Camino al Tagliamento - UD</v>
      </c>
    </row>
    <row r="24" spans="1:25" ht="19.5" customHeight="1" x14ac:dyDescent="0.2">
      <c r="A24" s="4" t="s">
        <v>46</v>
      </c>
      <c r="B24" s="5" t="s">
        <v>47</v>
      </c>
      <c r="C24" s="5" t="s">
        <v>47</v>
      </c>
      <c r="D24" s="6" t="s">
        <v>115</v>
      </c>
      <c r="E24" s="7" t="s">
        <v>116</v>
      </c>
      <c r="F24" s="8" t="s">
        <v>117</v>
      </c>
      <c r="G24" s="9" t="s">
        <v>117</v>
      </c>
      <c r="H24" s="8"/>
      <c r="I24" s="10">
        <v>2</v>
      </c>
      <c r="J24" s="8" t="s">
        <v>51</v>
      </c>
      <c r="K24" s="8" t="s">
        <v>52</v>
      </c>
      <c r="L24" s="8" t="s">
        <v>53</v>
      </c>
      <c r="M24" s="8" t="s">
        <v>54</v>
      </c>
      <c r="N24" s="11">
        <v>0</v>
      </c>
      <c r="O24" s="10" t="s">
        <v>54</v>
      </c>
      <c r="P24" s="12">
        <v>30016</v>
      </c>
      <c r="Q24" s="12">
        <v>30016</v>
      </c>
      <c r="R24" s="13">
        <v>30016</v>
      </c>
      <c r="S24" s="11">
        <v>30016</v>
      </c>
      <c r="T24" s="12" t="s">
        <v>118</v>
      </c>
      <c r="U24" s="14">
        <v>7679</v>
      </c>
      <c r="V24" s="8" t="s">
        <v>56</v>
      </c>
      <c r="W24" s="8" t="s">
        <v>57</v>
      </c>
      <c r="X24" s="8" t="s">
        <v>58</v>
      </c>
      <c r="Y24" s="15" t="str">
        <f t="shared" si="0"/>
        <v>Campoformido - UD</v>
      </c>
    </row>
    <row r="25" spans="1:25" ht="19.5" customHeight="1" x14ac:dyDescent="0.2">
      <c r="A25" s="4" t="s">
        <v>46</v>
      </c>
      <c r="B25" s="5" t="s">
        <v>47</v>
      </c>
      <c r="C25" s="5" t="s">
        <v>47</v>
      </c>
      <c r="D25" s="6" t="s">
        <v>569</v>
      </c>
      <c r="E25" s="7" t="s">
        <v>570</v>
      </c>
      <c r="F25" s="8" t="s">
        <v>571</v>
      </c>
      <c r="G25" s="9" t="s">
        <v>571</v>
      </c>
      <c r="H25" s="8"/>
      <c r="I25" s="10">
        <v>2</v>
      </c>
      <c r="J25" s="8" t="s">
        <v>51</v>
      </c>
      <c r="K25" s="8" t="s">
        <v>52</v>
      </c>
      <c r="L25" s="8" t="s">
        <v>53</v>
      </c>
      <c r="M25" s="8" t="s">
        <v>54</v>
      </c>
      <c r="N25" s="11">
        <v>0</v>
      </c>
      <c r="O25" s="10" t="s">
        <v>54</v>
      </c>
      <c r="P25" s="12">
        <v>30138</v>
      </c>
      <c r="Q25" s="12">
        <v>30138</v>
      </c>
      <c r="R25" s="13">
        <v>30138</v>
      </c>
      <c r="S25" s="11">
        <v>30138</v>
      </c>
      <c r="T25" s="12" t="s">
        <v>572</v>
      </c>
      <c r="U25" s="14">
        <v>1210</v>
      </c>
      <c r="V25" s="8" t="s">
        <v>56</v>
      </c>
      <c r="W25" s="8" t="s">
        <v>57</v>
      </c>
      <c r="X25" s="8" t="s">
        <v>58</v>
      </c>
      <c r="Y25" s="15" t="str">
        <f t="shared" si="0"/>
        <v>Campolongo Tapogliano - UD</v>
      </c>
    </row>
    <row r="26" spans="1:25" ht="19.5" customHeight="1" x14ac:dyDescent="0.2">
      <c r="A26" s="4" t="s">
        <v>46</v>
      </c>
      <c r="B26" s="5" t="s">
        <v>410</v>
      </c>
      <c r="C26" s="5" t="s">
        <v>410</v>
      </c>
      <c r="D26" s="6" t="s">
        <v>87</v>
      </c>
      <c r="E26" s="7" t="s">
        <v>725</v>
      </c>
      <c r="F26" s="8" t="s">
        <v>726</v>
      </c>
      <c r="G26" s="9" t="s">
        <v>726</v>
      </c>
      <c r="H26" s="8"/>
      <c r="I26" s="10">
        <v>2</v>
      </c>
      <c r="J26" s="8" t="s">
        <v>51</v>
      </c>
      <c r="K26" s="8" t="s">
        <v>52</v>
      </c>
      <c r="L26" s="8" t="s">
        <v>703</v>
      </c>
      <c r="M26" s="8" t="s">
        <v>704</v>
      </c>
      <c r="N26" s="11">
        <v>0</v>
      </c>
      <c r="O26" s="10" t="s">
        <v>704</v>
      </c>
      <c r="P26" s="12">
        <v>93009</v>
      </c>
      <c r="Q26" s="12">
        <v>93009</v>
      </c>
      <c r="R26" s="13">
        <v>93009</v>
      </c>
      <c r="S26" s="11">
        <v>93009</v>
      </c>
      <c r="T26" s="12" t="s">
        <v>727</v>
      </c>
      <c r="U26" s="14">
        <v>6504</v>
      </c>
      <c r="V26" s="8" t="s">
        <v>56</v>
      </c>
      <c r="W26" s="8" t="s">
        <v>57</v>
      </c>
      <c r="X26" s="8" t="s">
        <v>706</v>
      </c>
      <c r="Y26" s="15" t="str">
        <f t="shared" si="0"/>
        <v>Caneva - PN</v>
      </c>
    </row>
    <row r="27" spans="1:25" ht="19.5" customHeight="1" x14ac:dyDescent="0.2">
      <c r="A27" s="4" t="s">
        <v>46</v>
      </c>
      <c r="B27" s="5" t="s">
        <v>170</v>
      </c>
      <c r="C27" s="5" t="s">
        <v>170</v>
      </c>
      <c r="D27" s="6" t="s">
        <v>48</v>
      </c>
      <c r="E27" s="7" t="s">
        <v>589</v>
      </c>
      <c r="F27" s="8" t="s">
        <v>590</v>
      </c>
      <c r="G27" s="9" t="s">
        <v>590</v>
      </c>
      <c r="H27" s="8"/>
      <c r="I27" s="10">
        <v>2</v>
      </c>
      <c r="J27" s="8" t="s">
        <v>51</v>
      </c>
      <c r="K27" s="8" t="s">
        <v>52</v>
      </c>
      <c r="L27" s="8" t="s">
        <v>591</v>
      </c>
      <c r="M27" s="8" t="s">
        <v>592</v>
      </c>
      <c r="N27" s="11">
        <v>0</v>
      </c>
      <c r="O27" s="10" t="s">
        <v>592</v>
      </c>
      <c r="P27" s="12">
        <v>31001</v>
      </c>
      <c r="Q27" s="12">
        <v>31001</v>
      </c>
      <c r="R27" s="13">
        <v>31001</v>
      </c>
      <c r="S27" s="11">
        <v>31001</v>
      </c>
      <c r="T27" s="12" t="s">
        <v>593</v>
      </c>
      <c r="U27" s="14">
        <v>1731</v>
      </c>
      <c r="V27" s="8" t="s">
        <v>56</v>
      </c>
      <c r="W27" s="8" t="s">
        <v>57</v>
      </c>
      <c r="X27" s="8" t="s">
        <v>594</v>
      </c>
      <c r="Y27" s="15" t="str">
        <f t="shared" si="0"/>
        <v>Capriva del Friuli - GO</v>
      </c>
    </row>
    <row r="28" spans="1:25" ht="19.5" customHeight="1" x14ac:dyDescent="0.2">
      <c r="A28" s="4" t="s">
        <v>46</v>
      </c>
      <c r="B28" s="5" t="s">
        <v>47</v>
      </c>
      <c r="C28" s="5" t="s">
        <v>47</v>
      </c>
      <c r="D28" s="6" t="s">
        <v>119</v>
      </c>
      <c r="E28" s="7" t="s">
        <v>120</v>
      </c>
      <c r="F28" s="8" t="s">
        <v>121</v>
      </c>
      <c r="G28" s="9" t="s">
        <v>121</v>
      </c>
      <c r="H28" s="8"/>
      <c r="I28" s="10">
        <v>2</v>
      </c>
      <c r="J28" s="8" t="s">
        <v>51</v>
      </c>
      <c r="K28" s="8" t="s">
        <v>52</v>
      </c>
      <c r="L28" s="8" t="s">
        <v>53</v>
      </c>
      <c r="M28" s="8" t="s">
        <v>54</v>
      </c>
      <c r="N28" s="11">
        <v>0</v>
      </c>
      <c r="O28" s="10" t="s">
        <v>54</v>
      </c>
      <c r="P28" s="12">
        <v>30018</v>
      </c>
      <c r="Q28" s="12">
        <v>30018</v>
      </c>
      <c r="R28" s="13">
        <v>30018</v>
      </c>
      <c r="S28" s="11">
        <v>30018</v>
      </c>
      <c r="T28" s="12" t="s">
        <v>122</v>
      </c>
      <c r="U28" s="14">
        <v>2790</v>
      </c>
      <c r="V28" s="8" t="s">
        <v>56</v>
      </c>
      <c r="W28" s="8" t="s">
        <v>57</v>
      </c>
      <c r="X28" s="8" t="s">
        <v>58</v>
      </c>
      <c r="Y28" s="15" t="str">
        <f t="shared" si="0"/>
        <v>Carlino - UD</v>
      </c>
    </row>
    <row r="29" spans="1:25" ht="19.5" customHeight="1" x14ac:dyDescent="0.2">
      <c r="A29" s="4" t="s">
        <v>46</v>
      </c>
      <c r="B29" s="5" t="s">
        <v>410</v>
      </c>
      <c r="C29" s="5" t="s">
        <v>410</v>
      </c>
      <c r="D29" s="6" t="s">
        <v>91</v>
      </c>
      <c r="E29" s="7" t="s">
        <v>728</v>
      </c>
      <c r="F29" s="8" t="s">
        <v>729</v>
      </c>
      <c r="G29" s="9" t="s">
        <v>729</v>
      </c>
      <c r="H29" s="8"/>
      <c r="I29" s="10">
        <v>2</v>
      </c>
      <c r="J29" s="8" t="s">
        <v>51</v>
      </c>
      <c r="K29" s="8" t="s">
        <v>52</v>
      </c>
      <c r="L29" s="8" t="s">
        <v>703</v>
      </c>
      <c r="M29" s="8" t="s">
        <v>704</v>
      </c>
      <c r="N29" s="11">
        <v>0</v>
      </c>
      <c r="O29" s="10" t="s">
        <v>704</v>
      </c>
      <c r="P29" s="12">
        <v>93010</v>
      </c>
      <c r="Q29" s="12">
        <v>93010</v>
      </c>
      <c r="R29" s="13">
        <v>93010</v>
      </c>
      <c r="S29" s="11">
        <v>93010</v>
      </c>
      <c r="T29" s="12" t="s">
        <v>730</v>
      </c>
      <c r="U29" s="14">
        <v>8440</v>
      </c>
      <c r="V29" s="8" t="s">
        <v>56</v>
      </c>
      <c r="W29" s="8" t="s">
        <v>57</v>
      </c>
      <c r="X29" s="8" t="s">
        <v>706</v>
      </c>
      <c r="Y29" s="15" t="str">
        <f t="shared" si="0"/>
        <v>Casarsa della Delizia - PN</v>
      </c>
    </row>
    <row r="30" spans="1:25" ht="19.5" customHeight="1" x14ac:dyDescent="0.2">
      <c r="A30" s="4" t="s">
        <v>46</v>
      </c>
      <c r="B30" s="5" t="s">
        <v>47</v>
      </c>
      <c r="C30" s="5" t="s">
        <v>47</v>
      </c>
      <c r="D30" s="6" t="s">
        <v>123</v>
      </c>
      <c r="E30" s="7" t="s">
        <v>124</v>
      </c>
      <c r="F30" s="8" t="s">
        <v>125</v>
      </c>
      <c r="G30" s="9" t="s">
        <v>125</v>
      </c>
      <c r="H30" s="8"/>
      <c r="I30" s="10">
        <v>2</v>
      </c>
      <c r="J30" s="8" t="s">
        <v>51</v>
      </c>
      <c r="K30" s="8" t="s">
        <v>52</v>
      </c>
      <c r="L30" s="8" t="s">
        <v>53</v>
      </c>
      <c r="M30" s="8" t="s">
        <v>54</v>
      </c>
      <c r="N30" s="11">
        <v>0</v>
      </c>
      <c r="O30" s="10" t="s">
        <v>54</v>
      </c>
      <c r="P30" s="12">
        <v>30019</v>
      </c>
      <c r="Q30" s="12">
        <v>30019</v>
      </c>
      <c r="R30" s="13">
        <v>30019</v>
      </c>
      <c r="S30" s="11">
        <v>30019</v>
      </c>
      <c r="T30" s="12" t="s">
        <v>126</v>
      </c>
      <c r="U30" s="14">
        <v>2911</v>
      </c>
      <c r="V30" s="8" t="s">
        <v>56</v>
      </c>
      <c r="W30" s="8" t="s">
        <v>57</v>
      </c>
      <c r="X30" s="8" t="s">
        <v>58</v>
      </c>
      <c r="Y30" s="15" t="str">
        <f t="shared" si="0"/>
        <v>Cassacco - UD</v>
      </c>
    </row>
    <row r="31" spans="1:25" ht="19.5" customHeight="1" x14ac:dyDescent="0.2">
      <c r="A31" s="4" t="s">
        <v>46</v>
      </c>
      <c r="B31" s="5" t="s">
        <v>410</v>
      </c>
      <c r="C31" s="5" t="s">
        <v>410</v>
      </c>
      <c r="D31" s="6" t="s">
        <v>95</v>
      </c>
      <c r="E31" s="7" t="s">
        <v>731</v>
      </c>
      <c r="F31" s="8" t="s">
        <v>732</v>
      </c>
      <c r="G31" s="9" t="s">
        <v>732</v>
      </c>
      <c r="H31" s="8"/>
      <c r="I31" s="10">
        <v>2</v>
      </c>
      <c r="J31" s="8" t="s">
        <v>51</v>
      </c>
      <c r="K31" s="8" t="s">
        <v>52</v>
      </c>
      <c r="L31" s="8" t="s">
        <v>703</v>
      </c>
      <c r="M31" s="8" t="s">
        <v>704</v>
      </c>
      <c r="N31" s="11">
        <v>0</v>
      </c>
      <c r="O31" s="10" t="s">
        <v>704</v>
      </c>
      <c r="P31" s="12">
        <v>93011</v>
      </c>
      <c r="Q31" s="12">
        <v>93011</v>
      </c>
      <c r="R31" s="13">
        <v>93011</v>
      </c>
      <c r="S31" s="11">
        <v>93011</v>
      </c>
      <c r="T31" s="12" t="s">
        <v>733</v>
      </c>
      <c r="U31" s="14">
        <v>913</v>
      </c>
      <c r="V31" s="8" t="s">
        <v>56</v>
      </c>
      <c r="W31" s="8" t="s">
        <v>57</v>
      </c>
      <c r="X31" s="8" t="s">
        <v>706</v>
      </c>
      <c r="Y31" s="15" t="str">
        <f t="shared" si="0"/>
        <v>Castelnovo del Friuli - PN</v>
      </c>
    </row>
    <row r="32" spans="1:25" ht="19.5" customHeight="1" x14ac:dyDescent="0.2">
      <c r="A32" s="4" t="s">
        <v>46</v>
      </c>
      <c r="B32" s="5" t="s">
        <v>47</v>
      </c>
      <c r="C32" s="5" t="s">
        <v>47</v>
      </c>
      <c r="D32" s="6" t="s">
        <v>127</v>
      </c>
      <c r="E32" s="7" t="s">
        <v>128</v>
      </c>
      <c r="F32" s="8" t="s">
        <v>129</v>
      </c>
      <c r="G32" s="9" t="s">
        <v>129</v>
      </c>
      <c r="H32" s="8"/>
      <c r="I32" s="10">
        <v>2</v>
      </c>
      <c r="J32" s="8" t="s">
        <v>51</v>
      </c>
      <c r="K32" s="8" t="s">
        <v>52</v>
      </c>
      <c r="L32" s="8" t="s">
        <v>53</v>
      </c>
      <c r="M32" s="8" t="s">
        <v>54</v>
      </c>
      <c r="N32" s="11">
        <v>0</v>
      </c>
      <c r="O32" s="10" t="s">
        <v>54</v>
      </c>
      <c r="P32" s="12">
        <v>30020</v>
      </c>
      <c r="Q32" s="12">
        <v>30020</v>
      </c>
      <c r="R32" s="13">
        <v>30020</v>
      </c>
      <c r="S32" s="11">
        <v>30020</v>
      </c>
      <c r="T32" s="12" t="s">
        <v>130</v>
      </c>
      <c r="U32" s="14">
        <v>3866</v>
      </c>
      <c r="V32" s="8" t="s">
        <v>56</v>
      </c>
      <c r="W32" s="8" t="s">
        <v>57</v>
      </c>
      <c r="X32" s="8" t="s">
        <v>58</v>
      </c>
      <c r="Y32" s="15" t="str">
        <f t="shared" si="0"/>
        <v>Castions di Strada - UD</v>
      </c>
    </row>
    <row r="33" spans="1:25" ht="19.5" customHeight="1" x14ac:dyDescent="0.2">
      <c r="A33" s="4" t="s">
        <v>46</v>
      </c>
      <c r="B33" s="5" t="s">
        <v>410</v>
      </c>
      <c r="C33" s="5" t="s">
        <v>410</v>
      </c>
      <c r="D33" s="6" t="s">
        <v>99</v>
      </c>
      <c r="E33" s="7" t="s">
        <v>734</v>
      </c>
      <c r="F33" s="8" t="s">
        <v>735</v>
      </c>
      <c r="G33" s="9" t="s">
        <v>735</v>
      </c>
      <c r="H33" s="8"/>
      <c r="I33" s="10">
        <v>2</v>
      </c>
      <c r="J33" s="8" t="s">
        <v>51</v>
      </c>
      <c r="K33" s="8" t="s">
        <v>52</v>
      </c>
      <c r="L33" s="8" t="s">
        <v>703</v>
      </c>
      <c r="M33" s="8" t="s">
        <v>704</v>
      </c>
      <c r="N33" s="11">
        <v>0</v>
      </c>
      <c r="O33" s="10" t="s">
        <v>704</v>
      </c>
      <c r="P33" s="12">
        <v>93012</v>
      </c>
      <c r="Q33" s="12">
        <v>93012</v>
      </c>
      <c r="R33" s="13">
        <v>93012</v>
      </c>
      <c r="S33" s="11">
        <v>93012</v>
      </c>
      <c r="T33" s="12" t="s">
        <v>736</v>
      </c>
      <c r="U33" s="14">
        <v>1606</v>
      </c>
      <c r="V33" s="8" t="s">
        <v>56</v>
      </c>
      <c r="W33" s="8" t="s">
        <v>57</v>
      </c>
      <c r="X33" s="8" t="s">
        <v>706</v>
      </c>
      <c r="Y33" s="15" t="str">
        <f t="shared" si="0"/>
        <v>Cavasso Nuovo - PN</v>
      </c>
    </row>
    <row r="34" spans="1:25" ht="19.5" customHeight="1" x14ac:dyDescent="0.2">
      <c r="A34" s="4" t="s">
        <v>46</v>
      </c>
      <c r="B34" s="5" t="s">
        <v>47</v>
      </c>
      <c r="C34" s="5" t="s">
        <v>47</v>
      </c>
      <c r="D34" s="6" t="s">
        <v>131</v>
      </c>
      <c r="E34" s="7" t="s">
        <v>132</v>
      </c>
      <c r="F34" s="8" t="s">
        <v>133</v>
      </c>
      <c r="G34" s="9" t="s">
        <v>133</v>
      </c>
      <c r="H34" s="8"/>
      <c r="I34" s="10">
        <v>2</v>
      </c>
      <c r="J34" s="8" t="s">
        <v>51</v>
      </c>
      <c r="K34" s="8" t="s">
        <v>52</v>
      </c>
      <c r="L34" s="8" t="s">
        <v>53</v>
      </c>
      <c r="M34" s="8" t="s">
        <v>54</v>
      </c>
      <c r="N34" s="11">
        <v>0</v>
      </c>
      <c r="O34" s="10" t="s">
        <v>54</v>
      </c>
      <c r="P34" s="12">
        <v>30021</v>
      </c>
      <c r="Q34" s="12">
        <v>30021</v>
      </c>
      <c r="R34" s="13">
        <v>30021</v>
      </c>
      <c r="S34" s="11">
        <v>30021</v>
      </c>
      <c r="T34" s="12" t="s">
        <v>134</v>
      </c>
      <c r="U34" s="14">
        <v>1087</v>
      </c>
      <c r="V34" s="8" t="s">
        <v>56</v>
      </c>
      <c r="W34" s="8" t="s">
        <v>57</v>
      </c>
      <c r="X34" s="8" t="s">
        <v>58</v>
      </c>
      <c r="Y34" s="15" t="str">
        <f t="shared" si="0"/>
        <v>Cavazzo Carnico - UD</v>
      </c>
    </row>
    <row r="35" spans="1:25" ht="19.5" customHeight="1" x14ac:dyDescent="0.2">
      <c r="A35" s="4" t="s">
        <v>46</v>
      </c>
      <c r="B35" s="5" t="s">
        <v>47</v>
      </c>
      <c r="C35" s="5" t="s">
        <v>47</v>
      </c>
      <c r="D35" s="6" t="s">
        <v>135</v>
      </c>
      <c r="E35" s="7" t="s">
        <v>136</v>
      </c>
      <c r="F35" s="8" t="s">
        <v>137</v>
      </c>
      <c r="G35" s="9" t="s">
        <v>137</v>
      </c>
      <c r="H35" s="8"/>
      <c r="I35" s="10">
        <v>2</v>
      </c>
      <c r="J35" s="8" t="s">
        <v>51</v>
      </c>
      <c r="K35" s="8" t="s">
        <v>52</v>
      </c>
      <c r="L35" s="8" t="s">
        <v>53</v>
      </c>
      <c r="M35" s="8" t="s">
        <v>54</v>
      </c>
      <c r="N35" s="11">
        <v>0</v>
      </c>
      <c r="O35" s="10" t="s">
        <v>54</v>
      </c>
      <c r="P35" s="12">
        <v>30022</v>
      </c>
      <c r="Q35" s="12">
        <v>30022</v>
      </c>
      <c r="R35" s="13">
        <v>30022</v>
      </c>
      <c r="S35" s="11">
        <v>30022</v>
      </c>
      <c r="T35" s="12" t="s">
        <v>138</v>
      </c>
      <c r="U35" s="14">
        <v>696</v>
      </c>
      <c r="V35" s="8" t="s">
        <v>56</v>
      </c>
      <c r="W35" s="8" t="s">
        <v>57</v>
      </c>
      <c r="X35" s="8" t="s">
        <v>58</v>
      </c>
      <c r="Y35" s="15" t="str">
        <f t="shared" si="0"/>
        <v>Cercivento - UD</v>
      </c>
    </row>
    <row r="36" spans="1:25" ht="19.5" customHeight="1" x14ac:dyDescent="0.2">
      <c r="A36" s="4" t="s">
        <v>46</v>
      </c>
      <c r="B36" s="5" t="s">
        <v>47</v>
      </c>
      <c r="C36" s="5" t="s">
        <v>47</v>
      </c>
      <c r="D36" s="6" t="s">
        <v>139</v>
      </c>
      <c r="E36" s="7" t="s">
        <v>140</v>
      </c>
      <c r="F36" s="8" t="s">
        <v>141</v>
      </c>
      <c r="G36" s="9" t="s">
        <v>141</v>
      </c>
      <c r="H36" s="8"/>
      <c r="I36" s="10">
        <v>2</v>
      </c>
      <c r="J36" s="8" t="s">
        <v>51</v>
      </c>
      <c r="K36" s="8" t="s">
        <v>52</v>
      </c>
      <c r="L36" s="8" t="s">
        <v>53</v>
      </c>
      <c r="M36" s="8" t="s">
        <v>54</v>
      </c>
      <c r="N36" s="11">
        <v>0</v>
      </c>
      <c r="O36" s="10" t="s">
        <v>54</v>
      </c>
      <c r="P36" s="12">
        <v>30023</v>
      </c>
      <c r="Q36" s="12">
        <v>30023</v>
      </c>
      <c r="R36" s="13">
        <v>30023</v>
      </c>
      <c r="S36" s="11">
        <v>30023</v>
      </c>
      <c r="T36" s="12" t="s">
        <v>142</v>
      </c>
      <c r="U36" s="14">
        <v>13409</v>
      </c>
      <c r="V36" s="8" t="s">
        <v>56</v>
      </c>
      <c r="W36" s="8" t="s">
        <v>57</v>
      </c>
      <c r="X36" s="8" t="s">
        <v>58</v>
      </c>
      <c r="Y36" s="15" t="str">
        <f t="shared" si="0"/>
        <v>Cervignano del Friuli - UD</v>
      </c>
    </row>
    <row r="37" spans="1:25" ht="19.5" customHeight="1" x14ac:dyDescent="0.2">
      <c r="A37" s="4" t="s">
        <v>46</v>
      </c>
      <c r="B37" s="5" t="s">
        <v>410</v>
      </c>
      <c r="C37" s="5" t="s">
        <v>410</v>
      </c>
      <c r="D37" s="6" t="s">
        <v>103</v>
      </c>
      <c r="E37" s="7" t="s">
        <v>737</v>
      </c>
      <c r="F37" s="8" t="s">
        <v>738</v>
      </c>
      <c r="G37" s="9" t="s">
        <v>738</v>
      </c>
      <c r="H37" s="8"/>
      <c r="I37" s="10">
        <v>2</v>
      </c>
      <c r="J37" s="8" t="s">
        <v>51</v>
      </c>
      <c r="K37" s="8" t="s">
        <v>52</v>
      </c>
      <c r="L37" s="8" t="s">
        <v>703</v>
      </c>
      <c r="M37" s="8" t="s">
        <v>704</v>
      </c>
      <c r="N37" s="11">
        <v>0</v>
      </c>
      <c r="O37" s="10" t="s">
        <v>704</v>
      </c>
      <c r="P37" s="12">
        <v>93013</v>
      </c>
      <c r="Q37" s="12">
        <v>93013</v>
      </c>
      <c r="R37" s="13">
        <v>93013</v>
      </c>
      <c r="S37" s="11">
        <v>93013</v>
      </c>
      <c r="T37" s="12" t="s">
        <v>739</v>
      </c>
      <c r="U37" s="14">
        <v>5188</v>
      </c>
      <c r="V37" s="8" t="s">
        <v>56</v>
      </c>
      <c r="W37" s="8" t="s">
        <v>57</v>
      </c>
      <c r="X37" s="8" t="s">
        <v>706</v>
      </c>
      <c r="Y37" s="15" t="str">
        <f t="shared" si="0"/>
        <v>Chions - PN</v>
      </c>
    </row>
    <row r="38" spans="1:25" ht="19.5" customHeight="1" x14ac:dyDescent="0.2">
      <c r="A38" s="4" t="s">
        <v>46</v>
      </c>
      <c r="B38" s="5" t="s">
        <v>47</v>
      </c>
      <c r="C38" s="5" t="s">
        <v>47</v>
      </c>
      <c r="D38" s="6" t="s">
        <v>143</v>
      </c>
      <c r="E38" s="7" t="s">
        <v>144</v>
      </c>
      <c r="F38" s="8" t="s">
        <v>145</v>
      </c>
      <c r="G38" s="9" t="s">
        <v>145</v>
      </c>
      <c r="H38" s="8"/>
      <c r="I38" s="10">
        <v>2</v>
      </c>
      <c r="J38" s="8" t="s">
        <v>51</v>
      </c>
      <c r="K38" s="8" t="s">
        <v>52</v>
      </c>
      <c r="L38" s="8" t="s">
        <v>53</v>
      </c>
      <c r="M38" s="8" t="s">
        <v>54</v>
      </c>
      <c r="N38" s="11">
        <v>0</v>
      </c>
      <c r="O38" s="10" t="s">
        <v>54</v>
      </c>
      <c r="P38" s="12">
        <v>30024</v>
      </c>
      <c r="Q38" s="12">
        <v>30024</v>
      </c>
      <c r="R38" s="13">
        <v>30024</v>
      </c>
      <c r="S38" s="11">
        <v>30024</v>
      </c>
      <c r="T38" s="12" t="s">
        <v>146</v>
      </c>
      <c r="U38" s="14">
        <v>620</v>
      </c>
      <c r="V38" s="8" t="s">
        <v>56</v>
      </c>
      <c r="W38" s="8" t="s">
        <v>57</v>
      </c>
      <c r="X38" s="8" t="s">
        <v>58</v>
      </c>
      <c r="Y38" s="15" t="str">
        <f t="shared" si="0"/>
        <v>Chiopris-Viscone - UD</v>
      </c>
    </row>
    <row r="39" spans="1:25" ht="19.5" customHeight="1" x14ac:dyDescent="0.2">
      <c r="A39" s="4" t="s">
        <v>46</v>
      </c>
      <c r="B39" s="5" t="s">
        <v>47</v>
      </c>
      <c r="C39" s="5" t="s">
        <v>47</v>
      </c>
      <c r="D39" s="6" t="s">
        <v>147</v>
      </c>
      <c r="E39" s="7" t="s">
        <v>148</v>
      </c>
      <c r="F39" s="8" t="s">
        <v>149</v>
      </c>
      <c r="G39" s="9" t="s">
        <v>149</v>
      </c>
      <c r="H39" s="8"/>
      <c r="I39" s="10">
        <v>2</v>
      </c>
      <c r="J39" s="8" t="s">
        <v>51</v>
      </c>
      <c r="K39" s="8" t="s">
        <v>52</v>
      </c>
      <c r="L39" s="8" t="s">
        <v>53</v>
      </c>
      <c r="M39" s="8" t="s">
        <v>54</v>
      </c>
      <c r="N39" s="11">
        <v>0</v>
      </c>
      <c r="O39" s="10" t="s">
        <v>54</v>
      </c>
      <c r="P39" s="12">
        <v>30025</v>
      </c>
      <c r="Q39" s="12">
        <v>30025</v>
      </c>
      <c r="R39" s="13">
        <v>30025</v>
      </c>
      <c r="S39" s="11">
        <v>30025</v>
      </c>
      <c r="T39" s="12" t="s">
        <v>150</v>
      </c>
      <c r="U39" s="14">
        <v>703</v>
      </c>
      <c r="V39" s="8" t="s">
        <v>56</v>
      </c>
      <c r="W39" s="8" t="s">
        <v>57</v>
      </c>
      <c r="X39" s="8" t="s">
        <v>58</v>
      </c>
      <c r="Y39" s="15" t="str">
        <f t="shared" si="0"/>
        <v>Chiusaforte - UD</v>
      </c>
    </row>
    <row r="40" spans="1:25" ht="19.5" customHeight="1" x14ac:dyDescent="0.2">
      <c r="A40" s="4" t="s">
        <v>46</v>
      </c>
      <c r="B40" s="5" t="s">
        <v>410</v>
      </c>
      <c r="C40" s="5" t="s">
        <v>410</v>
      </c>
      <c r="D40" s="6" t="s">
        <v>107</v>
      </c>
      <c r="E40" s="7" t="s">
        <v>740</v>
      </c>
      <c r="F40" s="8" t="s">
        <v>741</v>
      </c>
      <c r="G40" s="9" t="s">
        <v>741</v>
      </c>
      <c r="H40" s="8"/>
      <c r="I40" s="10">
        <v>2</v>
      </c>
      <c r="J40" s="8" t="s">
        <v>51</v>
      </c>
      <c r="K40" s="8" t="s">
        <v>52</v>
      </c>
      <c r="L40" s="8" t="s">
        <v>703</v>
      </c>
      <c r="M40" s="8" t="s">
        <v>704</v>
      </c>
      <c r="N40" s="11">
        <v>0</v>
      </c>
      <c r="O40" s="10" t="s">
        <v>704</v>
      </c>
      <c r="P40" s="12">
        <v>93014</v>
      </c>
      <c r="Q40" s="12">
        <v>93014</v>
      </c>
      <c r="R40" s="13">
        <v>93014</v>
      </c>
      <c r="S40" s="11">
        <v>93014</v>
      </c>
      <c r="T40" s="12" t="s">
        <v>742</v>
      </c>
      <c r="U40" s="14">
        <v>421</v>
      </c>
      <c r="V40" s="8" t="s">
        <v>56</v>
      </c>
      <c r="W40" s="8" t="s">
        <v>57</v>
      </c>
      <c r="X40" s="8" t="s">
        <v>706</v>
      </c>
      <c r="Y40" s="15" t="str">
        <f t="shared" si="0"/>
        <v>Cimolais - PN</v>
      </c>
    </row>
    <row r="41" spans="1:25" ht="19.5" customHeight="1" x14ac:dyDescent="0.2">
      <c r="A41" s="4" t="s">
        <v>46</v>
      </c>
      <c r="B41" s="5" t="s">
        <v>47</v>
      </c>
      <c r="C41" s="5" t="s">
        <v>47</v>
      </c>
      <c r="D41" s="6" t="s">
        <v>151</v>
      </c>
      <c r="E41" s="7" t="s">
        <v>152</v>
      </c>
      <c r="F41" s="8" t="s">
        <v>153</v>
      </c>
      <c r="G41" s="9" t="s">
        <v>153</v>
      </c>
      <c r="H41" s="8"/>
      <c r="I41" s="10">
        <v>2</v>
      </c>
      <c r="J41" s="8" t="s">
        <v>51</v>
      </c>
      <c r="K41" s="8" t="s">
        <v>52</v>
      </c>
      <c r="L41" s="8" t="s">
        <v>53</v>
      </c>
      <c r="M41" s="8" t="s">
        <v>54</v>
      </c>
      <c r="N41" s="11">
        <v>0</v>
      </c>
      <c r="O41" s="10" t="s">
        <v>54</v>
      </c>
      <c r="P41" s="12">
        <v>30026</v>
      </c>
      <c r="Q41" s="12">
        <v>30026</v>
      </c>
      <c r="R41" s="13">
        <v>30026</v>
      </c>
      <c r="S41" s="11">
        <v>30026</v>
      </c>
      <c r="T41" s="12" t="s">
        <v>154</v>
      </c>
      <c r="U41" s="14">
        <v>11378</v>
      </c>
      <c r="V41" s="8" t="s">
        <v>56</v>
      </c>
      <c r="W41" s="8" t="s">
        <v>57</v>
      </c>
      <c r="X41" s="8" t="s">
        <v>58</v>
      </c>
      <c r="Y41" s="15" t="str">
        <f t="shared" si="0"/>
        <v>Cividale del Friuli - UD</v>
      </c>
    </row>
    <row r="42" spans="1:25" ht="19.5" customHeight="1" x14ac:dyDescent="0.2">
      <c r="A42" s="4" t="s">
        <v>46</v>
      </c>
      <c r="B42" s="5" t="s">
        <v>410</v>
      </c>
      <c r="C42" s="5" t="s">
        <v>410</v>
      </c>
      <c r="D42" s="6" t="s">
        <v>111</v>
      </c>
      <c r="E42" s="7" t="s">
        <v>743</v>
      </c>
      <c r="F42" s="8" t="s">
        <v>744</v>
      </c>
      <c r="G42" s="9" t="s">
        <v>744</v>
      </c>
      <c r="H42" s="8"/>
      <c r="I42" s="10">
        <v>2</v>
      </c>
      <c r="J42" s="8" t="s">
        <v>51</v>
      </c>
      <c r="K42" s="8" t="s">
        <v>52</v>
      </c>
      <c r="L42" s="8" t="s">
        <v>703</v>
      </c>
      <c r="M42" s="8" t="s">
        <v>704</v>
      </c>
      <c r="N42" s="11">
        <v>0</v>
      </c>
      <c r="O42" s="10" t="s">
        <v>704</v>
      </c>
      <c r="P42" s="12">
        <v>93015</v>
      </c>
      <c r="Q42" s="12">
        <v>93015</v>
      </c>
      <c r="R42" s="13">
        <v>93015</v>
      </c>
      <c r="S42" s="11">
        <v>93015</v>
      </c>
      <c r="T42" s="12" t="s">
        <v>745</v>
      </c>
      <c r="U42" s="14">
        <v>1005</v>
      </c>
      <c r="V42" s="8" t="s">
        <v>56</v>
      </c>
      <c r="W42" s="8" t="s">
        <v>57</v>
      </c>
      <c r="X42" s="8" t="s">
        <v>706</v>
      </c>
      <c r="Y42" s="15" t="str">
        <f t="shared" si="0"/>
        <v>Claut - PN</v>
      </c>
    </row>
    <row r="43" spans="1:25" ht="19.5" customHeight="1" x14ac:dyDescent="0.2">
      <c r="A43" s="4" t="s">
        <v>46</v>
      </c>
      <c r="B43" s="5" t="s">
        <v>410</v>
      </c>
      <c r="C43" s="5" t="s">
        <v>410</v>
      </c>
      <c r="D43" s="6" t="s">
        <v>115</v>
      </c>
      <c r="E43" s="7" t="s">
        <v>746</v>
      </c>
      <c r="F43" s="8" t="s">
        <v>747</v>
      </c>
      <c r="G43" s="9" t="s">
        <v>747</v>
      </c>
      <c r="H43" s="8"/>
      <c r="I43" s="10">
        <v>2</v>
      </c>
      <c r="J43" s="8" t="s">
        <v>51</v>
      </c>
      <c r="K43" s="8" t="s">
        <v>52</v>
      </c>
      <c r="L43" s="8" t="s">
        <v>703</v>
      </c>
      <c r="M43" s="8" t="s">
        <v>704</v>
      </c>
      <c r="N43" s="11">
        <v>0</v>
      </c>
      <c r="O43" s="10" t="s">
        <v>704</v>
      </c>
      <c r="P43" s="12">
        <v>93016</v>
      </c>
      <c r="Q43" s="12">
        <v>93016</v>
      </c>
      <c r="R43" s="13">
        <v>93016</v>
      </c>
      <c r="S43" s="11">
        <v>93016</v>
      </c>
      <c r="T43" s="12" t="s">
        <v>748</v>
      </c>
      <c r="U43" s="14">
        <v>390</v>
      </c>
      <c r="V43" s="8" t="s">
        <v>56</v>
      </c>
      <c r="W43" s="8" t="s">
        <v>57</v>
      </c>
      <c r="X43" s="8" t="s">
        <v>706</v>
      </c>
      <c r="Y43" s="15" t="str">
        <f t="shared" si="0"/>
        <v>Clauzetto - PN</v>
      </c>
    </row>
    <row r="44" spans="1:25" ht="19.5" customHeight="1" x14ac:dyDescent="0.2">
      <c r="A44" s="4" t="s">
        <v>46</v>
      </c>
      <c r="B44" s="5" t="s">
        <v>47</v>
      </c>
      <c r="C44" s="5" t="s">
        <v>47</v>
      </c>
      <c r="D44" s="6" t="s">
        <v>155</v>
      </c>
      <c r="E44" s="7" t="s">
        <v>156</v>
      </c>
      <c r="F44" s="8" t="s">
        <v>157</v>
      </c>
      <c r="G44" s="9" t="s">
        <v>157</v>
      </c>
      <c r="H44" s="8"/>
      <c r="I44" s="10">
        <v>2</v>
      </c>
      <c r="J44" s="8" t="s">
        <v>51</v>
      </c>
      <c r="K44" s="8" t="s">
        <v>52</v>
      </c>
      <c r="L44" s="8" t="s">
        <v>53</v>
      </c>
      <c r="M44" s="8" t="s">
        <v>54</v>
      </c>
      <c r="N44" s="11">
        <v>0</v>
      </c>
      <c r="O44" s="10" t="s">
        <v>54</v>
      </c>
      <c r="P44" s="12">
        <v>30027</v>
      </c>
      <c r="Q44" s="12">
        <v>30027</v>
      </c>
      <c r="R44" s="13">
        <v>30027</v>
      </c>
      <c r="S44" s="11">
        <v>30027</v>
      </c>
      <c r="T44" s="12" t="s">
        <v>158</v>
      </c>
      <c r="U44" s="14">
        <v>15806</v>
      </c>
      <c r="V44" s="8" t="s">
        <v>56</v>
      </c>
      <c r="W44" s="8" t="s">
        <v>57</v>
      </c>
      <c r="X44" s="8" t="s">
        <v>58</v>
      </c>
      <c r="Y44" s="15" t="str">
        <f t="shared" si="0"/>
        <v>Codroipo - UD</v>
      </c>
    </row>
    <row r="45" spans="1:25" ht="19.5" customHeight="1" x14ac:dyDescent="0.2">
      <c r="A45" s="4" t="s">
        <v>46</v>
      </c>
      <c r="B45" s="5" t="s">
        <v>47</v>
      </c>
      <c r="C45" s="5" t="s">
        <v>47</v>
      </c>
      <c r="D45" s="6" t="s">
        <v>159</v>
      </c>
      <c r="E45" s="7" t="s">
        <v>160</v>
      </c>
      <c r="F45" s="8" t="s">
        <v>161</v>
      </c>
      <c r="G45" s="9" t="s">
        <v>161</v>
      </c>
      <c r="H45" s="8"/>
      <c r="I45" s="10">
        <v>2</v>
      </c>
      <c r="J45" s="8" t="s">
        <v>51</v>
      </c>
      <c r="K45" s="8" t="s">
        <v>52</v>
      </c>
      <c r="L45" s="8" t="s">
        <v>53</v>
      </c>
      <c r="M45" s="8" t="s">
        <v>54</v>
      </c>
      <c r="N45" s="11">
        <v>0</v>
      </c>
      <c r="O45" s="10" t="s">
        <v>54</v>
      </c>
      <c r="P45" s="12">
        <v>30028</v>
      </c>
      <c r="Q45" s="12">
        <v>30028</v>
      </c>
      <c r="R45" s="13">
        <v>30028</v>
      </c>
      <c r="S45" s="11">
        <v>30028</v>
      </c>
      <c r="T45" s="12" t="s">
        <v>162</v>
      </c>
      <c r="U45" s="14">
        <v>2231</v>
      </c>
      <c r="V45" s="8" t="s">
        <v>56</v>
      </c>
      <c r="W45" s="8" t="s">
        <v>57</v>
      </c>
      <c r="X45" s="8" t="s">
        <v>58</v>
      </c>
      <c r="Y45" s="15" t="str">
        <f t="shared" si="0"/>
        <v>Colloredo di Monte Albano - UD</v>
      </c>
    </row>
    <row r="46" spans="1:25" ht="19.5" customHeight="1" x14ac:dyDescent="0.2">
      <c r="A46" s="4" t="s">
        <v>46</v>
      </c>
      <c r="B46" s="5" t="s">
        <v>47</v>
      </c>
      <c r="C46" s="5" t="s">
        <v>47</v>
      </c>
      <c r="D46" s="6" t="s">
        <v>163</v>
      </c>
      <c r="E46" s="7" t="s">
        <v>164</v>
      </c>
      <c r="F46" s="8" t="s">
        <v>165</v>
      </c>
      <c r="G46" s="9" t="s">
        <v>165</v>
      </c>
      <c r="H46" s="8"/>
      <c r="I46" s="10">
        <v>2</v>
      </c>
      <c r="J46" s="8" t="s">
        <v>51</v>
      </c>
      <c r="K46" s="8" t="s">
        <v>52</v>
      </c>
      <c r="L46" s="8" t="s">
        <v>53</v>
      </c>
      <c r="M46" s="8" t="s">
        <v>54</v>
      </c>
      <c r="N46" s="11">
        <v>0</v>
      </c>
      <c r="O46" s="10" t="s">
        <v>54</v>
      </c>
      <c r="P46" s="12">
        <v>30029</v>
      </c>
      <c r="Q46" s="12">
        <v>30029</v>
      </c>
      <c r="R46" s="13">
        <v>30029</v>
      </c>
      <c r="S46" s="11">
        <v>30029</v>
      </c>
      <c r="T46" s="12" t="s">
        <v>166</v>
      </c>
      <c r="U46" s="14">
        <v>532</v>
      </c>
      <c r="V46" s="8" t="s">
        <v>56</v>
      </c>
      <c r="W46" s="8" t="s">
        <v>57</v>
      </c>
      <c r="X46" s="8" t="s">
        <v>58</v>
      </c>
      <c r="Y46" s="15" t="str">
        <f t="shared" si="0"/>
        <v>Comeglians - UD</v>
      </c>
    </row>
    <row r="47" spans="1:25" ht="19.5" customHeight="1" x14ac:dyDescent="0.2">
      <c r="A47" s="4" t="s">
        <v>46</v>
      </c>
      <c r="B47" s="5" t="s">
        <v>410</v>
      </c>
      <c r="C47" s="5" t="s">
        <v>410</v>
      </c>
      <c r="D47" s="6" t="s">
        <v>641</v>
      </c>
      <c r="E47" s="7" t="s">
        <v>749</v>
      </c>
      <c r="F47" s="8" t="s">
        <v>750</v>
      </c>
      <c r="G47" s="9" t="s">
        <v>750</v>
      </c>
      <c r="H47" s="8"/>
      <c r="I47" s="10">
        <v>2</v>
      </c>
      <c r="J47" s="8" t="s">
        <v>51</v>
      </c>
      <c r="K47" s="8" t="s">
        <v>52</v>
      </c>
      <c r="L47" s="8" t="s">
        <v>703</v>
      </c>
      <c r="M47" s="8" t="s">
        <v>704</v>
      </c>
      <c r="N47" s="11">
        <v>0</v>
      </c>
      <c r="O47" s="10" t="s">
        <v>704</v>
      </c>
      <c r="P47" s="12">
        <v>93017</v>
      </c>
      <c r="Q47" s="12">
        <v>93017</v>
      </c>
      <c r="R47" s="13">
        <v>93017</v>
      </c>
      <c r="S47" s="11">
        <v>93017</v>
      </c>
      <c r="T47" s="12" t="s">
        <v>751</v>
      </c>
      <c r="U47" s="14">
        <v>18203</v>
      </c>
      <c r="V47" s="8" t="s">
        <v>56</v>
      </c>
      <c r="W47" s="8" t="s">
        <v>57</v>
      </c>
      <c r="X47" s="8" t="s">
        <v>706</v>
      </c>
      <c r="Y47" s="15" t="str">
        <f t="shared" si="0"/>
        <v>Cordenons - PN</v>
      </c>
    </row>
    <row r="48" spans="1:25" ht="19.5" customHeight="1" x14ac:dyDescent="0.2">
      <c r="A48" s="4" t="s">
        <v>46</v>
      </c>
      <c r="B48" s="5" t="s">
        <v>410</v>
      </c>
      <c r="C48" s="5" t="s">
        <v>410</v>
      </c>
      <c r="D48" s="6" t="s">
        <v>119</v>
      </c>
      <c r="E48" s="7" t="s">
        <v>752</v>
      </c>
      <c r="F48" s="8" t="s">
        <v>753</v>
      </c>
      <c r="G48" s="9" t="s">
        <v>753</v>
      </c>
      <c r="H48" s="8"/>
      <c r="I48" s="10">
        <v>2</v>
      </c>
      <c r="J48" s="8" t="s">
        <v>51</v>
      </c>
      <c r="K48" s="8" t="s">
        <v>52</v>
      </c>
      <c r="L48" s="8" t="s">
        <v>703</v>
      </c>
      <c r="M48" s="8" t="s">
        <v>704</v>
      </c>
      <c r="N48" s="11">
        <v>0</v>
      </c>
      <c r="O48" s="10" t="s">
        <v>704</v>
      </c>
      <c r="P48" s="12">
        <v>93018</v>
      </c>
      <c r="Q48" s="12">
        <v>93018</v>
      </c>
      <c r="R48" s="13">
        <v>93018</v>
      </c>
      <c r="S48" s="11">
        <v>93018</v>
      </c>
      <c r="T48" s="12" t="s">
        <v>754</v>
      </c>
      <c r="U48" s="14">
        <v>2748</v>
      </c>
      <c r="V48" s="8" t="s">
        <v>56</v>
      </c>
      <c r="W48" s="8" t="s">
        <v>57</v>
      </c>
      <c r="X48" s="8" t="s">
        <v>706</v>
      </c>
      <c r="Y48" s="15" t="str">
        <f t="shared" si="0"/>
        <v>Cordovado - PN</v>
      </c>
    </row>
    <row r="49" spans="1:25" ht="19.5" customHeight="1" x14ac:dyDescent="0.2">
      <c r="A49" s="4" t="s">
        <v>46</v>
      </c>
      <c r="B49" s="5" t="s">
        <v>170</v>
      </c>
      <c r="C49" s="5" t="s">
        <v>170</v>
      </c>
      <c r="D49" s="6" t="s">
        <v>59</v>
      </c>
      <c r="E49" s="7" t="s">
        <v>595</v>
      </c>
      <c r="F49" s="8" t="s">
        <v>596</v>
      </c>
      <c r="G49" s="9" t="s">
        <v>596</v>
      </c>
      <c r="H49" s="8"/>
      <c r="I49" s="10">
        <v>2</v>
      </c>
      <c r="J49" s="8" t="s">
        <v>51</v>
      </c>
      <c r="K49" s="8" t="s">
        <v>52</v>
      </c>
      <c r="L49" s="8" t="s">
        <v>591</v>
      </c>
      <c r="M49" s="8" t="s">
        <v>592</v>
      </c>
      <c r="N49" s="11">
        <v>0</v>
      </c>
      <c r="O49" s="10" t="s">
        <v>592</v>
      </c>
      <c r="P49" s="12">
        <v>31002</v>
      </c>
      <c r="Q49" s="12">
        <v>31002</v>
      </c>
      <c r="R49" s="13">
        <v>31002</v>
      </c>
      <c r="S49" s="11">
        <v>31002</v>
      </c>
      <c r="T49" s="11" t="s">
        <v>597</v>
      </c>
      <c r="U49" s="14">
        <v>7543</v>
      </c>
      <c r="V49" s="8" t="s">
        <v>56</v>
      </c>
      <c r="W49" s="8" t="s">
        <v>57</v>
      </c>
      <c r="X49" s="8" t="s">
        <v>594</v>
      </c>
      <c r="Y49" s="15" t="str">
        <f t="shared" si="0"/>
        <v>Cormons - GO</v>
      </c>
    </row>
    <row r="50" spans="1:25" ht="19.5" customHeight="1" x14ac:dyDescent="0.2">
      <c r="A50" s="4" t="s">
        <v>46</v>
      </c>
      <c r="B50" s="5" t="s">
        <v>47</v>
      </c>
      <c r="C50" s="5" t="s">
        <v>47</v>
      </c>
      <c r="D50" s="6" t="s">
        <v>47</v>
      </c>
      <c r="E50" s="7" t="s">
        <v>167</v>
      </c>
      <c r="F50" s="8" t="s">
        <v>168</v>
      </c>
      <c r="G50" s="9" t="s">
        <v>168</v>
      </c>
      <c r="H50" s="8"/>
      <c r="I50" s="10">
        <v>2</v>
      </c>
      <c r="J50" s="8" t="s">
        <v>51</v>
      </c>
      <c r="K50" s="8" t="s">
        <v>52</v>
      </c>
      <c r="L50" s="8" t="s">
        <v>53</v>
      </c>
      <c r="M50" s="8" t="s">
        <v>54</v>
      </c>
      <c r="N50" s="11">
        <v>0</v>
      </c>
      <c r="O50" s="10" t="s">
        <v>54</v>
      </c>
      <c r="P50" s="12">
        <v>30030</v>
      </c>
      <c r="Q50" s="12">
        <v>30030</v>
      </c>
      <c r="R50" s="13">
        <v>30030</v>
      </c>
      <c r="S50" s="11">
        <v>30030</v>
      </c>
      <c r="T50" s="12" t="s">
        <v>169</v>
      </c>
      <c r="U50" s="14">
        <v>3269</v>
      </c>
      <c r="V50" s="8" t="s">
        <v>56</v>
      </c>
      <c r="W50" s="8" t="s">
        <v>57</v>
      </c>
      <c r="X50" s="8" t="s">
        <v>58</v>
      </c>
      <c r="Y50" s="15" t="str">
        <f t="shared" si="0"/>
        <v>Corno di Rosazzo - UD</v>
      </c>
    </row>
    <row r="51" spans="1:25" ht="19.5" customHeight="1" x14ac:dyDescent="0.2">
      <c r="A51" s="4" t="s">
        <v>46</v>
      </c>
      <c r="B51" s="5" t="s">
        <v>47</v>
      </c>
      <c r="C51" s="5" t="s">
        <v>47</v>
      </c>
      <c r="D51" s="6" t="s">
        <v>170</v>
      </c>
      <c r="E51" s="7" t="s">
        <v>171</v>
      </c>
      <c r="F51" s="8" t="s">
        <v>172</v>
      </c>
      <c r="G51" s="9" t="s">
        <v>172</v>
      </c>
      <c r="H51" s="8"/>
      <c r="I51" s="10">
        <v>2</v>
      </c>
      <c r="J51" s="8" t="s">
        <v>51</v>
      </c>
      <c r="K51" s="8" t="s">
        <v>52</v>
      </c>
      <c r="L51" s="8" t="s">
        <v>53</v>
      </c>
      <c r="M51" s="8" t="s">
        <v>54</v>
      </c>
      <c r="N51" s="11">
        <v>0</v>
      </c>
      <c r="O51" s="10" t="s">
        <v>54</v>
      </c>
      <c r="P51" s="12">
        <v>30031</v>
      </c>
      <c r="Q51" s="12">
        <v>30031</v>
      </c>
      <c r="R51" s="13">
        <v>30031</v>
      </c>
      <c r="S51" s="11">
        <v>30031</v>
      </c>
      <c r="T51" s="12" t="s">
        <v>173</v>
      </c>
      <c r="U51" s="14">
        <v>2247</v>
      </c>
      <c r="V51" s="8" t="s">
        <v>56</v>
      </c>
      <c r="W51" s="8" t="s">
        <v>57</v>
      </c>
      <c r="X51" s="8" t="s">
        <v>58</v>
      </c>
      <c r="Y51" s="15" t="str">
        <f t="shared" si="0"/>
        <v>Coseano - UD</v>
      </c>
    </row>
    <row r="52" spans="1:25" ht="19.5" customHeight="1" x14ac:dyDescent="0.2">
      <c r="A52" s="4" t="s">
        <v>46</v>
      </c>
      <c r="B52" s="5" t="s">
        <v>47</v>
      </c>
      <c r="C52" s="5" t="s">
        <v>47</v>
      </c>
      <c r="D52" s="6" t="s">
        <v>174</v>
      </c>
      <c r="E52" s="7" t="s">
        <v>175</v>
      </c>
      <c r="F52" s="8" t="s">
        <v>176</v>
      </c>
      <c r="G52" s="9" t="s">
        <v>176</v>
      </c>
      <c r="H52" s="8"/>
      <c r="I52" s="10">
        <v>2</v>
      </c>
      <c r="J52" s="8" t="s">
        <v>51</v>
      </c>
      <c r="K52" s="8" t="s">
        <v>52</v>
      </c>
      <c r="L52" s="8" t="s">
        <v>53</v>
      </c>
      <c r="M52" s="8" t="s">
        <v>54</v>
      </c>
      <c r="N52" s="11">
        <v>0</v>
      </c>
      <c r="O52" s="10" t="s">
        <v>54</v>
      </c>
      <c r="P52" s="12">
        <v>30032</v>
      </c>
      <c r="Q52" s="12">
        <v>30032</v>
      </c>
      <c r="R52" s="13">
        <v>30032</v>
      </c>
      <c r="S52" s="11">
        <v>30032</v>
      </c>
      <c r="T52" s="12" t="s">
        <v>177</v>
      </c>
      <c r="U52" s="14">
        <v>2389</v>
      </c>
      <c r="V52" s="8" t="s">
        <v>56</v>
      </c>
      <c r="W52" s="8" t="s">
        <v>57</v>
      </c>
      <c r="X52" s="8" t="s">
        <v>58</v>
      </c>
      <c r="Y52" s="15" t="str">
        <f t="shared" si="0"/>
        <v>Dignano - UD</v>
      </c>
    </row>
    <row r="53" spans="1:25" ht="19.5" customHeight="1" x14ac:dyDescent="0.2">
      <c r="A53" s="4" t="s">
        <v>46</v>
      </c>
      <c r="B53" s="5" t="s">
        <v>170</v>
      </c>
      <c r="C53" s="5" t="s">
        <v>170</v>
      </c>
      <c r="D53" s="6" t="s">
        <v>63</v>
      </c>
      <c r="E53" s="7" t="s">
        <v>598</v>
      </c>
      <c r="F53" s="8" t="s">
        <v>599</v>
      </c>
      <c r="G53" s="9" t="s">
        <v>600</v>
      </c>
      <c r="H53" s="8" t="s">
        <v>601</v>
      </c>
      <c r="I53" s="10">
        <v>2</v>
      </c>
      <c r="J53" s="8" t="s">
        <v>51</v>
      </c>
      <c r="K53" s="8" t="s">
        <v>52</v>
      </c>
      <c r="L53" s="8" t="s">
        <v>591</v>
      </c>
      <c r="M53" s="8" t="s">
        <v>592</v>
      </c>
      <c r="N53" s="11">
        <v>0</v>
      </c>
      <c r="O53" s="10" t="s">
        <v>592</v>
      </c>
      <c r="P53" s="12">
        <v>31003</v>
      </c>
      <c r="Q53" s="12">
        <v>31003</v>
      </c>
      <c r="R53" s="13">
        <v>31003</v>
      </c>
      <c r="S53" s="11">
        <v>31003</v>
      </c>
      <c r="T53" s="12" t="s">
        <v>602</v>
      </c>
      <c r="U53" s="14">
        <v>1441</v>
      </c>
      <c r="V53" s="8" t="s">
        <v>56</v>
      </c>
      <c r="W53" s="8" t="s">
        <v>57</v>
      </c>
      <c r="X53" s="8" t="s">
        <v>594</v>
      </c>
      <c r="Y53" s="15" t="str">
        <f t="shared" si="0"/>
        <v>Doberdò del Lago - GO</v>
      </c>
    </row>
    <row r="54" spans="1:25" ht="19.5" customHeight="1" x14ac:dyDescent="0.2">
      <c r="A54" s="4" t="s">
        <v>46</v>
      </c>
      <c r="B54" s="5" t="s">
        <v>47</v>
      </c>
      <c r="C54" s="5" t="s">
        <v>47</v>
      </c>
      <c r="D54" s="6" t="s">
        <v>178</v>
      </c>
      <c r="E54" s="7" t="s">
        <v>179</v>
      </c>
      <c r="F54" s="8" t="s">
        <v>180</v>
      </c>
      <c r="G54" s="9" t="s">
        <v>180</v>
      </c>
      <c r="H54" s="8"/>
      <c r="I54" s="10">
        <v>2</v>
      </c>
      <c r="J54" s="8" t="s">
        <v>51</v>
      </c>
      <c r="K54" s="8" t="s">
        <v>52</v>
      </c>
      <c r="L54" s="8" t="s">
        <v>53</v>
      </c>
      <c r="M54" s="8" t="s">
        <v>54</v>
      </c>
      <c r="N54" s="11">
        <v>0</v>
      </c>
      <c r="O54" s="10" t="s">
        <v>54</v>
      </c>
      <c r="P54" s="12">
        <v>30033</v>
      </c>
      <c r="Q54" s="12">
        <v>30033</v>
      </c>
      <c r="R54" s="13">
        <v>30033</v>
      </c>
      <c r="S54" s="11">
        <v>30033</v>
      </c>
      <c r="T54" s="12" t="s">
        <v>181</v>
      </c>
      <c r="U54" s="14">
        <v>192</v>
      </c>
      <c r="V54" s="8" t="s">
        <v>56</v>
      </c>
      <c r="W54" s="8" t="s">
        <v>57</v>
      </c>
      <c r="X54" s="8" t="s">
        <v>58</v>
      </c>
      <c r="Y54" s="15" t="str">
        <f t="shared" si="0"/>
        <v>Dogna - UD</v>
      </c>
    </row>
    <row r="55" spans="1:25" ht="19.5" customHeight="1" x14ac:dyDescent="0.2">
      <c r="A55" s="4" t="s">
        <v>46</v>
      </c>
      <c r="B55" s="5" t="s">
        <v>170</v>
      </c>
      <c r="C55" s="5" t="s">
        <v>170</v>
      </c>
      <c r="D55" s="6" t="s">
        <v>67</v>
      </c>
      <c r="E55" s="7" t="s">
        <v>603</v>
      </c>
      <c r="F55" s="8" t="s">
        <v>604</v>
      </c>
      <c r="G55" s="9" t="s">
        <v>604</v>
      </c>
      <c r="H55" s="8"/>
      <c r="I55" s="10">
        <v>2</v>
      </c>
      <c r="J55" s="8" t="s">
        <v>51</v>
      </c>
      <c r="K55" s="8" t="s">
        <v>52</v>
      </c>
      <c r="L55" s="8" t="s">
        <v>591</v>
      </c>
      <c r="M55" s="8" t="s">
        <v>592</v>
      </c>
      <c r="N55" s="11">
        <v>0</v>
      </c>
      <c r="O55" s="10" t="s">
        <v>592</v>
      </c>
      <c r="P55" s="12">
        <v>31004</v>
      </c>
      <c r="Q55" s="12">
        <v>31004</v>
      </c>
      <c r="R55" s="13">
        <v>31004</v>
      </c>
      <c r="S55" s="11">
        <v>31004</v>
      </c>
      <c r="T55" s="12" t="s">
        <v>605</v>
      </c>
      <c r="U55" s="14">
        <v>390</v>
      </c>
      <c r="V55" s="8" t="s">
        <v>56</v>
      </c>
      <c r="W55" s="8" t="s">
        <v>57</v>
      </c>
      <c r="X55" s="8" t="s">
        <v>594</v>
      </c>
      <c r="Y55" s="15" t="str">
        <f t="shared" si="0"/>
        <v>Dolegna del Collio - GO</v>
      </c>
    </row>
    <row r="56" spans="1:25" ht="19.5" customHeight="1" x14ac:dyDescent="0.2">
      <c r="A56" s="4" t="s">
        <v>46</v>
      </c>
      <c r="B56" s="5" t="s">
        <v>47</v>
      </c>
      <c r="C56" s="5" t="s">
        <v>47</v>
      </c>
      <c r="D56" s="6" t="s">
        <v>182</v>
      </c>
      <c r="E56" s="7" t="s">
        <v>183</v>
      </c>
      <c r="F56" s="8" t="s">
        <v>184</v>
      </c>
      <c r="G56" s="9" t="s">
        <v>184</v>
      </c>
      <c r="H56" s="8"/>
      <c r="I56" s="10">
        <v>2</v>
      </c>
      <c r="J56" s="8" t="s">
        <v>51</v>
      </c>
      <c r="K56" s="8" t="s">
        <v>52</v>
      </c>
      <c r="L56" s="8" t="s">
        <v>53</v>
      </c>
      <c r="M56" s="8" t="s">
        <v>54</v>
      </c>
      <c r="N56" s="11">
        <v>0</v>
      </c>
      <c r="O56" s="10" t="s">
        <v>54</v>
      </c>
      <c r="P56" s="12">
        <v>30034</v>
      </c>
      <c r="Q56" s="12">
        <v>30034</v>
      </c>
      <c r="R56" s="13">
        <v>30034</v>
      </c>
      <c r="S56" s="11">
        <v>30034</v>
      </c>
      <c r="T56" s="12" t="s">
        <v>185</v>
      </c>
      <c r="U56" s="14">
        <v>134</v>
      </c>
      <c r="V56" s="8" t="s">
        <v>56</v>
      </c>
      <c r="W56" s="8" t="s">
        <v>57</v>
      </c>
      <c r="X56" s="8" t="s">
        <v>58</v>
      </c>
      <c r="Y56" s="15" t="str">
        <f t="shared" si="0"/>
        <v>Drenchia - UD</v>
      </c>
    </row>
    <row r="57" spans="1:25" ht="19.5" customHeight="1" x14ac:dyDescent="0.2">
      <c r="A57" s="4" t="s">
        <v>46</v>
      </c>
      <c r="B57" s="5" t="s">
        <v>174</v>
      </c>
      <c r="C57" s="5" t="s">
        <v>174</v>
      </c>
      <c r="D57" s="6" t="s">
        <v>48</v>
      </c>
      <c r="E57" s="7" t="s">
        <v>673</v>
      </c>
      <c r="F57" s="8" t="s">
        <v>674</v>
      </c>
      <c r="G57" s="9" t="s">
        <v>675</v>
      </c>
      <c r="H57" s="8" t="s">
        <v>676</v>
      </c>
      <c r="I57" s="10">
        <v>2</v>
      </c>
      <c r="J57" s="8" t="s">
        <v>51</v>
      </c>
      <c r="K57" s="8" t="s">
        <v>52</v>
      </c>
      <c r="L57" s="8" t="s">
        <v>677</v>
      </c>
      <c r="M57" s="8" t="s">
        <v>678</v>
      </c>
      <c r="N57" s="11">
        <v>0</v>
      </c>
      <c r="O57" s="10" t="s">
        <v>678</v>
      </c>
      <c r="P57" s="12">
        <v>32001</v>
      </c>
      <c r="Q57" s="12">
        <v>32001</v>
      </c>
      <c r="R57" s="13">
        <v>32001</v>
      </c>
      <c r="S57" s="11">
        <v>32001</v>
      </c>
      <c r="T57" s="11" t="s">
        <v>679</v>
      </c>
      <c r="U57" s="14">
        <v>8586</v>
      </c>
      <c r="V57" s="8" t="s">
        <v>56</v>
      </c>
      <c r="W57" s="8" t="s">
        <v>57</v>
      </c>
      <c r="X57" s="8" t="s">
        <v>680</v>
      </c>
      <c r="Y57" s="15" t="str">
        <f t="shared" si="0"/>
        <v>Duino Aurisina - TS</v>
      </c>
    </row>
    <row r="58" spans="1:25" ht="19.5" customHeight="1" x14ac:dyDescent="0.2">
      <c r="A58" s="4" t="s">
        <v>46</v>
      </c>
      <c r="B58" s="5" t="s">
        <v>47</v>
      </c>
      <c r="C58" s="5" t="s">
        <v>47</v>
      </c>
      <c r="D58" s="6" t="s">
        <v>186</v>
      </c>
      <c r="E58" s="7" t="s">
        <v>187</v>
      </c>
      <c r="F58" s="8" t="s">
        <v>188</v>
      </c>
      <c r="G58" s="9" t="s">
        <v>188</v>
      </c>
      <c r="H58" s="8"/>
      <c r="I58" s="10">
        <v>2</v>
      </c>
      <c r="J58" s="8" t="s">
        <v>51</v>
      </c>
      <c r="K58" s="8" t="s">
        <v>52</v>
      </c>
      <c r="L58" s="8" t="s">
        <v>53</v>
      </c>
      <c r="M58" s="8" t="s">
        <v>54</v>
      </c>
      <c r="N58" s="11">
        <v>0</v>
      </c>
      <c r="O58" s="10" t="s">
        <v>54</v>
      </c>
      <c r="P58" s="12">
        <v>30035</v>
      </c>
      <c r="Q58" s="12">
        <v>30035</v>
      </c>
      <c r="R58" s="13">
        <v>30035</v>
      </c>
      <c r="S58" s="11">
        <v>30035</v>
      </c>
      <c r="T58" s="12" t="s">
        <v>189</v>
      </c>
      <c r="U58" s="14">
        <v>1351</v>
      </c>
      <c r="V58" s="8" t="s">
        <v>56</v>
      </c>
      <c r="W58" s="8" t="s">
        <v>57</v>
      </c>
      <c r="X58" s="8" t="s">
        <v>58</v>
      </c>
      <c r="Y58" s="15" t="str">
        <f t="shared" si="0"/>
        <v>Enemonzo - UD</v>
      </c>
    </row>
    <row r="59" spans="1:25" ht="19.5" customHeight="1" x14ac:dyDescent="0.2">
      <c r="A59" s="4" t="s">
        <v>46</v>
      </c>
      <c r="B59" s="5" t="s">
        <v>410</v>
      </c>
      <c r="C59" s="5" t="s">
        <v>410</v>
      </c>
      <c r="D59" s="6" t="s">
        <v>123</v>
      </c>
      <c r="E59" s="7" t="s">
        <v>755</v>
      </c>
      <c r="F59" s="8" t="s">
        <v>756</v>
      </c>
      <c r="G59" s="9" t="s">
        <v>756</v>
      </c>
      <c r="H59" s="8"/>
      <c r="I59" s="10">
        <v>2</v>
      </c>
      <c r="J59" s="8" t="s">
        <v>51</v>
      </c>
      <c r="K59" s="8" t="s">
        <v>52</v>
      </c>
      <c r="L59" s="8" t="s">
        <v>703</v>
      </c>
      <c r="M59" s="8" t="s">
        <v>704</v>
      </c>
      <c r="N59" s="11">
        <v>0</v>
      </c>
      <c r="O59" s="10" t="s">
        <v>704</v>
      </c>
      <c r="P59" s="12">
        <v>93019</v>
      </c>
      <c r="Q59" s="12">
        <v>93019</v>
      </c>
      <c r="R59" s="13">
        <v>93019</v>
      </c>
      <c r="S59" s="11">
        <v>93019</v>
      </c>
      <c r="T59" s="12" t="s">
        <v>757</v>
      </c>
      <c r="U59" s="14">
        <v>387</v>
      </c>
      <c r="V59" s="8" t="s">
        <v>56</v>
      </c>
      <c r="W59" s="8" t="s">
        <v>57</v>
      </c>
      <c r="X59" s="8" t="s">
        <v>706</v>
      </c>
      <c r="Y59" s="15" t="str">
        <f t="shared" si="0"/>
        <v>Erto e Casso - PN</v>
      </c>
    </row>
    <row r="60" spans="1:25" ht="19.5" customHeight="1" x14ac:dyDescent="0.2">
      <c r="A60" s="4" t="s">
        <v>46</v>
      </c>
      <c r="B60" s="5" t="s">
        <v>47</v>
      </c>
      <c r="C60" s="5" t="s">
        <v>47</v>
      </c>
      <c r="D60" s="6" t="s">
        <v>190</v>
      </c>
      <c r="E60" s="7" t="s">
        <v>191</v>
      </c>
      <c r="F60" s="8" t="s">
        <v>192</v>
      </c>
      <c r="G60" s="9" t="s">
        <v>192</v>
      </c>
      <c r="H60" s="8"/>
      <c r="I60" s="10">
        <v>2</v>
      </c>
      <c r="J60" s="8" t="s">
        <v>51</v>
      </c>
      <c r="K60" s="8" t="s">
        <v>52</v>
      </c>
      <c r="L60" s="8" t="s">
        <v>53</v>
      </c>
      <c r="M60" s="8" t="s">
        <v>54</v>
      </c>
      <c r="N60" s="11">
        <v>0</v>
      </c>
      <c r="O60" s="10" t="s">
        <v>54</v>
      </c>
      <c r="P60" s="12">
        <v>30036</v>
      </c>
      <c r="Q60" s="12">
        <v>30036</v>
      </c>
      <c r="R60" s="13">
        <v>30036</v>
      </c>
      <c r="S60" s="11">
        <v>30036</v>
      </c>
      <c r="T60" s="12" t="s">
        <v>193</v>
      </c>
      <c r="U60" s="14">
        <v>3014</v>
      </c>
      <c r="V60" s="8" t="s">
        <v>56</v>
      </c>
      <c r="W60" s="8" t="s">
        <v>57</v>
      </c>
      <c r="X60" s="8" t="s">
        <v>58</v>
      </c>
      <c r="Y60" s="15" t="str">
        <f t="shared" si="0"/>
        <v>Faedis - UD</v>
      </c>
    </row>
    <row r="61" spans="1:25" ht="19.5" customHeight="1" x14ac:dyDescent="0.2">
      <c r="A61" s="4" t="s">
        <v>46</v>
      </c>
      <c r="B61" s="5" t="s">
        <v>47</v>
      </c>
      <c r="C61" s="5" t="s">
        <v>47</v>
      </c>
      <c r="D61" s="6" t="s">
        <v>194</v>
      </c>
      <c r="E61" s="7" t="s">
        <v>195</v>
      </c>
      <c r="F61" s="8" t="s">
        <v>196</v>
      </c>
      <c r="G61" s="9" t="s">
        <v>196</v>
      </c>
      <c r="H61" s="8"/>
      <c r="I61" s="10">
        <v>2</v>
      </c>
      <c r="J61" s="8" t="s">
        <v>51</v>
      </c>
      <c r="K61" s="8" t="s">
        <v>52</v>
      </c>
      <c r="L61" s="8" t="s">
        <v>53</v>
      </c>
      <c r="M61" s="8" t="s">
        <v>54</v>
      </c>
      <c r="N61" s="11">
        <v>0</v>
      </c>
      <c r="O61" s="10" t="s">
        <v>54</v>
      </c>
      <c r="P61" s="12">
        <v>30037</v>
      </c>
      <c r="Q61" s="12">
        <v>30037</v>
      </c>
      <c r="R61" s="13">
        <v>30037</v>
      </c>
      <c r="S61" s="11">
        <v>30037</v>
      </c>
      <c r="T61" s="12" t="s">
        <v>197</v>
      </c>
      <c r="U61" s="14">
        <v>6279</v>
      </c>
      <c r="V61" s="8" t="s">
        <v>56</v>
      </c>
      <c r="W61" s="8" t="s">
        <v>57</v>
      </c>
      <c r="X61" s="8" t="s">
        <v>58</v>
      </c>
      <c r="Y61" s="15" t="str">
        <f t="shared" si="0"/>
        <v>Fagagna - UD</v>
      </c>
    </row>
    <row r="62" spans="1:25" ht="19.5" customHeight="1" x14ac:dyDescent="0.2">
      <c r="A62" s="4" t="s">
        <v>46</v>
      </c>
      <c r="B62" s="5" t="s">
        <v>410</v>
      </c>
      <c r="C62" s="5" t="s">
        <v>410</v>
      </c>
      <c r="D62" s="6" t="s">
        <v>127</v>
      </c>
      <c r="E62" s="7" t="s">
        <v>758</v>
      </c>
      <c r="F62" s="8" t="s">
        <v>759</v>
      </c>
      <c r="G62" s="9" t="s">
        <v>759</v>
      </c>
      <c r="H62" s="8"/>
      <c r="I62" s="10">
        <v>2</v>
      </c>
      <c r="J62" s="8" t="s">
        <v>51</v>
      </c>
      <c r="K62" s="8" t="s">
        <v>52</v>
      </c>
      <c r="L62" s="8" t="s">
        <v>703</v>
      </c>
      <c r="M62" s="8" t="s">
        <v>704</v>
      </c>
      <c r="N62" s="11">
        <v>0</v>
      </c>
      <c r="O62" s="10" t="s">
        <v>704</v>
      </c>
      <c r="P62" s="12">
        <v>93020</v>
      </c>
      <c r="Q62" s="12">
        <v>93020</v>
      </c>
      <c r="R62" s="13">
        <v>93020</v>
      </c>
      <c r="S62" s="11">
        <v>93020</v>
      </c>
      <c r="T62" s="12" t="s">
        <v>760</v>
      </c>
      <c r="U62" s="14">
        <v>1556</v>
      </c>
      <c r="V62" s="8" t="s">
        <v>56</v>
      </c>
      <c r="W62" s="8" t="s">
        <v>57</v>
      </c>
      <c r="X62" s="8" t="s">
        <v>706</v>
      </c>
      <c r="Y62" s="15" t="str">
        <f t="shared" si="0"/>
        <v>Fanna - PN</v>
      </c>
    </row>
    <row r="63" spans="1:25" ht="19.5" customHeight="1" x14ac:dyDescent="0.2">
      <c r="A63" s="4" t="s">
        <v>46</v>
      </c>
      <c r="B63" s="5" t="s">
        <v>170</v>
      </c>
      <c r="C63" s="5" t="s">
        <v>170</v>
      </c>
      <c r="D63" s="6" t="s">
        <v>71</v>
      </c>
      <c r="E63" s="7" t="s">
        <v>606</v>
      </c>
      <c r="F63" s="8" t="s">
        <v>607</v>
      </c>
      <c r="G63" s="9" t="s">
        <v>607</v>
      </c>
      <c r="H63" s="8"/>
      <c r="I63" s="10">
        <v>2</v>
      </c>
      <c r="J63" s="8" t="s">
        <v>51</v>
      </c>
      <c r="K63" s="8" t="s">
        <v>52</v>
      </c>
      <c r="L63" s="8" t="s">
        <v>591</v>
      </c>
      <c r="M63" s="8" t="s">
        <v>592</v>
      </c>
      <c r="N63" s="11">
        <v>0</v>
      </c>
      <c r="O63" s="10" t="s">
        <v>592</v>
      </c>
      <c r="P63" s="12">
        <v>31005</v>
      </c>
      <c r="Q63" s="12">
        <v>31005</v>
      </c>
      <c r="R63" s="13">
        <v>31005</v>
      </c>
      <c r="S63" s="11">
        <v>31005</v>
      </c>
      <c r="T63" s="12" t="s">
        <v>608</v>
      </c>
      <c r="U63" s="14">
        <v>1752</v>
      </c>
      <c r="V63" s="8" t="s">
        <v>56</v>
      </c>
      <c r="W63" s="8" t="s">
        <v>57</v>
      </c>
      <c r="X63" s="8" t="s">
        <v>594</v>
      </c>
      <c r="Y63" s="15" t="str">
        <f t="shared" si="0"/>
        <v>Farra d'Isonzo - GO</v>
      </c>
    </row>
    <row r="64" spans="1:25" ht="19.5" customHeight="1" x14ac:dyDescent="0.2">
      <c r="A64" s="4" t="s">
        <v>46</v>
      </c>
      <c r="B64" s="5" t="s">
        <v>410</v>
      </c>
      <c r="C64" s="5" t="s">
        <v>410</v>
      </c>
      <c r="D64" s="6" t="s">
        <v>131</v>
      </c>
      <c r="E64" s="7" t="s">
        <v>761</v>
      </c>
      <c r="F64" s="8" t="s">
        <v>762</v>
      </c>
      <c r="G64" s="9" t="s">
        <v>762</v>
      </c>
      <c r="H64" s="8"/>
      <c r="I64" s="10">
        <v>2</v>
      </c>
      <c r="J64" s="8" t="s">
        <v>51</v>
      </c>
      <c r="K64" s="8" t="s">
        <v>52</v>
      </c>
      <c r="L64" s="8" t="s">
        <v>703</v>
      </c>
      <c r="M64" s="8" t="s">
        <v>704</v>
      </c>
      <c r="N64" s="11">
        <v>0</v>
      </c>
      <c r="O64" s="10" t="s">
        <v>704</v>
      </c>
      <c r="P64" s="12">
        <v>93021</v>
      </c>
      <c r="Q64" s="12">
        <v>93021</v>
      </c>
      <c r="R64" s="13">
        <v>93021</v>
      </c>
      <c r="S64" s="11">
        <v>93021</v>
      </c>
      <c r="T64" s="12" t="s">
        <v>763</v>
      </c>
      <c r="U64" s="14">
        <v>11486</v>
      </c>
      <c r="V64" s="8" t="s">
        <v>56</v>
      </c>
      <c r="W64" s="8" t="s">
        <v>57</v>
      </c>
      <c r="X64" s="8" t="s">
        <v>706</v>
      </c>
      <c r="Y64" s="15" t="str">
        <f t="shared" si="0"/>
        <v>Fiume Veneto - PN</v>
      </c>
    </row>
    <row r="65" spans="1:25" ht="19.5" customHeight="1" x14ac:dyDescent="0.2">
      <c r="A65" s="4" t="s">
        <v>46</v>
      </c>
      <c r="B65" s="5" t="s">
        <v>47</v>
      </c>
      <c r="C65" s="5" t="s">
        <v>47</v>
      </c>
      <c r="D65" s="6" t="s">
        <v>581</v>
      </c>
      <c r="E65" s="7" t="s">
        <v>582</v>
      </c>
      <c r="F65" s="8" t="s">
        <v>583</v>
      </c>
      <c r="G65" s="9" t="s">
        <v>583</v>
      </c>
      <c r="H65" s="17"/>
      <c r="I65" s="10">
        <v>2</v>
      </c>
      <c r="J65" s="8" t="s">
        <v>51</v>
      </c>
      <c r="K65" s="8" t="s">
        <v>52</v>
      </c>
      <c r="L65" s="8" t="s">
        <v>53</v>
      </c>
      <c r="M65" s="8" t="s">
        <v>54</v>
      </c>
      <c r="N65" s="11">
        <v>0</v>
      </c>
      <c r="O65" s="10" t="s">
        <v>54</v>
      </c>
      <c r="P65" s="12">
        <v>30190</v>
      </c>
      <c r="Q65" s="12">
        <v>30190</v>
      </c>
      <c r="R65" s="12">
        <v>30190</v>
      </c>
      <c r="S65" s="12">
        <v>30190</v>
      </c>
      <c r="T65" s="12" t="s">
        <v>584</v>
      </c>
      <c r="U65" s="14">
        <v>6408</v>
      </c>
      <c r="V65" s="8" t="s">
        <v>56</v>
      </c>
      <c r="W65" s="8" t="s">
        <v>57</v>
      </c>
      <c r="X65" s="8" t="s">
        <v>58</v>
      </c>
      <c r="Y65" s="15" t="str">
        <f t="shared" si="0"/>
        <v>Fiumicello Villa Vicentina - UD</v>
      </c>
    </row>
    <row r="66" spans="1:25" ht="19.5" customHeight="1" x14ac:dyDescent="0.2">
      <c r="A66" s="4" t="s">
        <v>46</v>
      </c>
      <c r="B66" s="5" t="s">
        <v>47</v>
      </c>
      <c r="C66" s="5" t="s">
        <v>47</v>
      </c>
      <c r="D66" s="6" t="s">
        <v>198</v>
      </c>
      <c r="E66" s="7" t="s">
        <v>199</v>
      </c>
      <c r="F66" s="8" t="s">
        <v>200</v>
      </c>
      <c r="G66" s="9" t="s">
        <v>200</v>
      </c>
      <c r="H66" s="8"/>
      <c r="I66" s="10">
        <v>2</v>
      </c>
      <c r="J66" s="8" t="s">
        <v>51</v>
      </c>
      <c r="K66" s="8" t="s">
        <v>52</v>
      </c>
      <c r="L66" s="8" t="s">
        <v>53</v>
      </c>
      <c r="M66" s="8" t="s">
        <v>54</v>
      </c>
      <c r="N66" s="11">
        <v>0</v>
      </c>
      <c r="O66" s="10" t="s">
        <v>54</v>
      </c>
      <c r="P66" s="12">
        <v>30039</v>
      </c>
      <c r="Q66" s="12">
        <v>30039</v>
      </c>
      <c r="R66" s="13">
        <v>30039</v>
      </c>
      <c r="S66" s="11">
        <v>30039</v>
      </c>
      <c r="T66" s="12" t="s">
        <v>201</v>
      </c>
      <c r="U66" s="14">
        <v>1197</v>
      </c>
      <c r="V66" s="8" t="s">
        <v>56</v>
      </c>
      <c r="W66" s="8" t="s">
        <v>57</v>
      </c>
      <c r="X66" s="8" t="s">
        <v>58</v>
      </c>
      <c r="Y66" s="15" t="str">
        <f t="shared" si="0"/>
        <v>Flaibano - UD</v>
      </c>
    </row>
    <row r="67" spans="1:25" ht="19.5" customHeight="1" x14ac:dyDescent="0.2">
      <c r="A67" s="4" t="s">
        <v>46</v>
      </c>
      <c r="B67" s="5" t="s">
        <v>170</v>
      </c>
      <c r="C67" s="5" t="s">
        <v>170</v>
      </c>
      <c r="D67" s="6" t="s">
        <v>75</v>
      </c>
      <c r="E67" s="7" t="s">
        <v>609</v>
      </c>
      <c r="F67" s="8" t="s">
        <v>610</v>
      </c>
      <c r="G67" s="9" t="s">
        <v>610</v>
      </c>
      <c r="H67" s="8"/>
      <c r="I67" s="10">
        <v>2</v>
      </c>
      <c r="J67" s="8" t="s">
        <v>51</v>
      </c>
      <c r="K67" s="8" t="s">
        <v>52</v>
      </c>
      <c r="L67" s="8" t="s">
        <v>591</v>
      </c>
      <c r="M67" s="8" t="s">
        <v>592</v>
      </c>
      <c r="N67" s="11">
        <v>0</v>
      </c>
      <c r="O67" s="10" t="s">
        <v>592</v>
      </c>
      <c r="P67" s="12">
        <v>31006</v>
      </c>
      <c r="Q67" s="12">
        <v>31006</v>
      </c>
      <c r="R67" s="13">
        <v>31006</v>
      </c>
      <c r="S67" s="11">
        <v>31006</v>
      </c>
      <c r="T67" s="12" t="s">
        <v>611</v>
      </c>
      <c r="U67" s="14">
        <v>3052</v>
      </c>
      <c r="V67" s="8" t="s">
        <v>56</v>
      </c>
      <c r="W67" s="8" t="s">
        <v>57</v>
      </c>
      <c r="X67" s="8" t="s">
        <v>594</v>
      </c>
      <c r="Y67" s="15" t="str">
        <f t="shared" ref="Y67:Y130" si="1">_xlfn.CONCAT(G67," - ",M67)</f>
        <v>Fogliano Redipuglia - GO</v>
      </c>
    </row>
    <row r="68" spans="1:25" ht="19.5" customHeight="1" x14ac:dyDescent="0.2">
      <c r="A68" s="4" t="s">
        <v>46</v>
      </c>
      <c r="B68" s="5" t="s">
        <v>410</v>
      </c>
      <c r="C68" s="5" t="s">
        <v>410</v>
      </c>
      <c r="D68" s="6" t="s">
        <v>135</v>
      </c>
      <c r="E68" s="7" t="s">
        <v>764</v>
      </c>
      <c r="F68" s="8" t="s">
        <v>765</v>
      </c>
      <c r="G68" s="9" t="s">
        <v>765</v>
      </c>
      <c r="H68" s="8"/>
      <c r="I68" s="10">
        <v>2</v>
      </c>
      <c r="J68" s="8" t="s">
        <v>51</v>
      </c>
      <c r="K68" s="8" t="s">
        <v>52</v>
      </c>
      <c r="L68" s="8" t="s">
        <v>703</v>
      </c>
      <c r="M68" s="8" t="s">
        <v>704</v>
      </c>
      <c r="N68" s="11">
        <v>0</v>
      </c>
      <c r="O68" s="10" t="s">
        <v>704</v>
      </c>
      <c r="P68" s="12">
        <v>93022</v>
      </c>
      <c r="Q68" s="12">
        <v>93022</v>
      </c>
      <c r="R68" s="13">
        <v>93022</v>
      </c>
      <c r="S68" s="11">
        <v>93022</v>
      </c>
      <c r="T68" s="12" t="s">
        <v>766</v>
      </c>
      <c r="U68" s="14">
        <v>11537</v>
      </c>
      <c r="V68" s="8" t="s">
        <v>56</v>
      </c>
      <c r="W68" s="8" t="s">
        <v>57</v>
      </c>
      <c r="X68" s="8" t="s">
        <v>706</v>
      </c>
      <c r="Y68" s="15" t="str">
        <f t="shared" si="1"/>
        <v>Fontanafredda - PN</v>
      </c>
    </row>
    <row r="69" spans="1:25" ht="19.5" customHeight="1" x14ac:dyDescent="0.2">
      <c r="A69" s="4" t="s">
        <v>46</v>
      </c>
      <c r="B69" s="5" t="s">
        <v>47</v>
      </c>
      <c r="C69" s="5" t="s">
        <v>47</v>
      </c>
      <c r="D69" s="6" t="s">
        <v>565</v>
      </c>
      <c r="E69" s="7" t="s">
        <v>566</v>
      </c>
      <c r="F69" s="8" t="s">
        <v>567</v>
      </c>
      <c r="G69" s="9" t="s">
        <v>567</v>
      </c>
      <c r="H69" s="8"/>
      <c r="I69" s="10">
        <v>2</v>
      </c>
      <c r="J69" s="8" t="s">
        <v>51</v>
      </c>
      <c r="K69" s="8" t="s">
        <v>52</v>
      </c>
      <c r="L69" s="8" t="s">
        <v>53</v>
      </c>
      <c r="M69" s="8" t="s">
        <v>54</v>
      </c>
      <c r="N69" s="11">
        <v>0</v>
      </c>
      <c r="O69" s="10" t="s">
        <v>54</v>
      </c>
      <c r="P69" s="12">
        <v>30137</v>
      </c>
      <c r="Q69" s="12">
        <v>30137</v>
      </c>
      <c r="R69" s="13">
        <v>30137</v>
      </c>
      <c r="S69" s="11">
        <v>30137</v>
      </c>
      <c r="T69" s="12" t="s">
        <v>568</v>
      </c>
      <c r="U69" s="14">
        <v>1826</v>
      </c>
      <c r="V69" s="8" t="s">
        <v>56</v>
      </c>
      <c r="W69" s="8" t="s">
        <v>57</v>
      </c>
      <c r="X69" s="8" t="s">
        <v>58</v>
      </c>
      <c r="Y69" s="15" t="str">
        <f t="shared" si="1"/>
        <v>Forgaria nel Friuli - UD</v>
      </c>
    </row>
    <row r="70" spans="1:25" ht="19.5" customHeight="1" x14ac:dyDescent="0.2">
      <c r="A70" s="4" t="s">
        <v>46</v>
      </c>
      <c r="B70" s="5" t="s">
        <v>47</v>
      </c>
      <c r="C70" s="5" t="s">
        <v>47</v>
      </c>
      <c r="D70" s="6" t="s">
        <v>202</v>
      </c>
      <c r="E70" s="7" t="s">
        <v>203</v>
      </c>
      <c r="F70" s="8" t="s">
        <v>204</v>
      </c>
      <c r="G70" s="9" t="s">
        <v>204</v>
      </c>
      <c r="H70" s="8"/>
      <c r="I70" s="10">
        <v>2</v>
      </c>
      <c r="J70" s="8" t="s">
        <v>51</v>
      </c>
      <c r="K70" s="8" t="s">
        <v>52</v>
      </c>
      <c r="L70" s="8" t="s">
        <v>53</v>
      </c>
      <c r="M70" s="8" t="s">
        <v>54</v>
      </c>
      <c r="N70" s="11">
        <v>0</v>
      </c>
      <c r="O70" s="10" t="s">
        <v>54</v>
      </c>
      <c r="P70" s="12">
        <v>30040</v>
      </c>
      <c r="Q70" s="12">
        <v>30040</v>
      </c>
      <c r="R70" s="13">
        <v>30040</v>
      </c>
      <c r="S70" s="11">
        <v>30040</v>
      </c>
      <c r="T70" s="12" t="s">
        <v>205</v>
      </c>
      <c r="U70" s="14">
        <v>642</v>
      </c>
      <c r="V70" s="8" t="s">
        <v>56</v>
      </c>
      <c r="W70" s="8" t="s">
        <v>57</v>
      </c>
      <c r="X70" s="8" t="s">
        <v>58</v>
      </c>
      <c r="Y70" s="15" t="str">
        <f t="shared" si="1"/>
        <v>Forni Avoltri - UD</v>
      </c>
    </row>
    <row r="71" spans="1:25" ht="19.5" customHeight="1" x14ac:dyDescent="0.2">
      <c r="A71" s="4" t="s">
        <v>46</v>
      </c>
      <c r="B71" s="5" t="s">
        <v>47</v>
      </c>
      <c r="C71" s="5" t="s">
        <v>47</v>
      </c>
      <c r="D71" s="6" t="s">
        <v>206</v>
      </c>
      <c r="E71" s="7" t="s">
        <v>207</v>
      </c>
      <c r="F71" s="8" t="s">
        <v>208</v>
      </c>
      <c r="G71" s="9" t="s">
        <v>208</v>
      </c>
      <c r="H71" s="8"/>
      <c r="I71" s="10">
        <v>2</v>
      </c>
      <c r="J71" s="8" t="s">
        <v>51</v>
      </c>
      <c r="K71" s="8" t="s">
        <v>52</v>
      </c>
      <c r="L71" s="8" t="s">
        <v>53</v>
      </c>
      <c r="M71" s="8" t="s">
        <v>54</v>
      </c>
      <c r="N71" s="11">
        <v>0</v>
      </c>
      <c r="O71" s="10" t="s">
        <v>54</v>
      </c>
      <c r="P71" s="12">
        <v>30041</v>
      </c>
      <c r="Q71" s="12">
        <v>30041</v>
      </c>
      <c r="R71" s="13">
        <v>30041</v>
      </c>
      <c r="S71" s="11">
        <v>30041</v>
      </c>
      <c r="T71" s="12" t="s">
        <v>209</v>
      </c>
      <c r="U71" s="14">
        <v>1027</v>
      </c>
      <c r="V71" s="8" t="s">
        <v>56</v>
      </c>
      <c r="W71" s="8" t="s">
        <v>57</v>
      </c>
      <c r="X71" s="8" t="s">
        <v>58</v>
      </c>
      <c r="Y71" s="15" t="str">
        <f t="shared" si="1"/>
        <v>Forni di Sopra - UD</v>
      </c>
    </row>
    <row r="72" spans="1:25" ht="19.5" customHeight="1" x14ac:dyDescent="0.2">
      <c r="A72" s="4" t="s">
        <v>46</v>
      </c>
      <c r="B72" s="5" t="s">
        <v>47</v>
      </c>
      <c r="C72" s="5" t="s">
        <v>47</v>
      </c>
      <c r="D72" s="6" t="s">
        <v>210</v>
      </c>
      <c r="E72" s="7" t="s">
        <v>211</v>
      </c>
      <c r="F72" s="8" t="s">
        <v>212</v>
      </c>
      <c r="G72" s="9" t="s">
        <v>212</v>
      </c>
      <c r="H72" s="8"/>
      <c r="I72" s="10">
        <v>2</v>
      </c>
      <c r="J72" s="8" t="s">
        <v>51</v>
      </c>
      <c r="K72" s="8" t="s">
        <v>52</v>
      </c>
      <c r="L72" s="8" t="s">
        <v>53</v>
      </c>
      <c r="M72" s="8" t="s">
        <v>54</v>
      </c>
      <c r="N72" s="11">
        <v>0</v>
      </c>
      <c r="O72" s="10" t="s">
        <v>54</v>
      </c>
      <c r="P72" s="12">
        <v>30042</v>
      </c>
      <c r="Q72" s="12">
        <v>30042</v>
      </c>
      <c r="R72" s="13">
        <v>30042</v>
      </c>
      <c r="S72" s="11">
        <v>30042</v>
      </c>
      <c r="T72" s="12" t="s">
        <v>213</v>
      </c>
      <c r="U72" s="14">
        <v>620</v>
      </c>
      <c r="V72" s="8" t="s">
        <v>56</v>
      </c>
      <c r="W72" s="8" t="s">
        <v>57</v>
      </c>
      <c r="X72" s="8" t="s">
        <v>58</v>
      </c>
      <c r="Y72" s="15" t="str">
        <f t="shared" si="1"/>
        <v>Forni di Sotto - UD</v>
      </c>
    </row>
    <row r="73" spans="1:25" ht="19.5" customHeight="1" x14ac:dyDescent="0.2">
      <c r="A73" s="4" t="s">
        <v>46</v>
      </c>
      <c r="B73" s="5" t="s">
        <v>410</v>
      </c>
      <c r="C73" s="5" t="s">
        <v>410</v>
      </c>
      <c r="D73" s="6" t="s">
        <v>143</v>
      </c>
      <c r="E73" s="7" t="s">
        <v>767</v>
      </c>
      <c r="F73" s="8" t="s">
        <v>768</v>
      </c>
      <c r="G73" s="9" t="s">
        <v>768</v>
      </c>
      <c r="H73" s="8"/>
      <c r="I73" s="10">
        <v>2</v>
      </c>
      <c r="J73" s="8" t="s">
        <v>51</v>
      </c>
      <c r="K73" s="8" t="s">
        <v>52</v>
      </c>
      <c r="L73" s="8" t="s">
        <v>703</v>
      </c>
      <c r="M73" s="8" t="s">
        <v>704</v>
      </c>
      <c r="N73" s="11">
        <v>0</v>
      </c>
      <c r="O73" s="10" t="s">
        <v>704</v>
      </c>
      <c r="P73" s="12">
        <v>93024</v>
      </c>
      <c r="Q73" s="12">
        <v>93024</v>
      </c>
      <c r="R73" s="13">
        <v>93024</v>
      </c>
      <c r="S73" s="11">
        <v>93024</v>
      </c>
      <c r="T73" s="12" t="s">
        <v>769</v>
      </c>
      <c r="U73" s="14">
        <v>645</v>
      </c>
      <c r="V73" s="8" t="s">
        <v>56</v>
      </c>
      <c r="W73" s="8" t="s">
        <v>57</v>
      </c>
      <c r="X73" s="8" t="s">
        <v>706</v>
      </c>
      <c r="Y73" s="15" t="str">
        <f t="shared" si="1"/>
        <v>Frisanco - PN</v>
      </c>
    </row>
    <row r="74" spans="1:25" ht="19.5" customHeight="1" x14ac:dyDescent="0.2">
      <c r="A74" s="4" t="s">
        <v>46</v>
      </c>
      <c r="B74" s="5" t="s">
        <v>47</v>
      </c>
      <c r="C74" s="5" t="s">
        <v>47</v>
      </c>
      <c r="D74" s="6" t="s">
        <v>214</v>
      </c>
      <c r="E74" s="7" t="s">
        <v>215</v>
      </c>
      <c r="F74" s="8" t="s">
        <v>216</v>
      </c>
      <c r="G74" s="9" t="s">
        <v>216</v>
      </c>
      <c r="H74" s="8"/>
      <c r="I74" s="10">
        <v>2</v>
      </c>
      <c r="J74" s="8" t="s">
        <v>51</v>
      </c>
      <c r="K74" s="8" t="s">
        <v>52</v>
      </c>
      <c r="L74" s="8" t="s">
        <v>53</v>
      </c>
      <c r="M74" s="8" t="s">
        <v>54</v>
      </c>
      <c r="N74" s="11">
        <v>0</v>
      </c>
      <c r="O74" s="10" t="s">
        <v>54</v>
      </c>
      <c r="P74" s="12">
        <v>30043</v>
      </c>
      <c r="Q74" s="12">
        <v>30043</v>
      </c>
      <c r="R74" s="13">
        <v>30043</v>
      </c>
      <c r="S74" s="11">
        <v>30043</v>
      </c>
      <c r="T74" s="12" t="s">
        <v>217</v>
      </c>
      <c r="U74" s="14">
        <v>11141</v>
      </c>
      <c r="V74" s="8" t="s">
        <v>56</v>
      </c>
      <c r="W74" s="8" t="s">
        <v>57</v>
      </c>
      <c r="X74" s="8" t="s">
        <v>58</v>
      </c>
      <c r="Y74" s="15" t="str">
        <f t="shared" si="1"/>
        <v>Gemona del Friuli - UD</v>
      </c>
    </row>
    <row r="75" spans="1:25" ht="19.5" customHeight="1" x14ac:dyDescent="0.2">
      <c r="A75" s="4" t="s">
        <v>46</v>
      </c>
      <c r="B75" s="5" t="s">
        <v>47</v>
      </c>
      <c r="C75" s="5" t="s">
        <v>47</v>
      </c>
      <c r="D75" s="6" t="s">
        <v>218</v>
      </c>
      <c r="E75" s="7" t="s">
        <v>219</v>
      </c>
      <c r="F75" s="8" t="s">
        <v>220</v>
      </c>
      <c r="G75" s="9" t="s">
        <v>220</v>
      </c>
      <c r="H75" s="8"/>
      <c r="I75" s="10">
        <v>2</v>
      </c>
      <c r="J75" s="8" t="s">
        <v>51</v>
      </c>
      <c r="K75" s="8" t="s">
        <v>52</v>
      </c>
      <c r="L75" s="8" t="s">
        <v>53</v>
      </c>
      <c r="M75" s="8" t="s">
        <v>54</v>
      </c>
      <c r="N75" s="11">
        <v>0</v>
      </c>
      <c r="O75" s="10" t="s">
        <v>54</v>
      </c>
      <c r="P75" s="12">
        <v>30044</v>
      </c>
      <c r="Q75" s="12">
        <v>30044</v>
      </c>
      <c r="R75" s="13">
        <v>30044</v>
      </c>
      <c r="S75" s="11">
        <v>30044</v>
      </c>
      <c r="T75" s="12" t="s">
        <v>221</v>
      </c>
      <c r="U75" s="14">
        <v>4790</v>
      </c>
      <c r="V75" s="8" t="s">
        <v>56</v>
      </c>
      <c r="W75" s="8" t="s">
        <v>57</v>
      </c>
      <c r="X75" s="8" t="s">
        <v>58</v>
      </c>
      <c r="Y75" s="15" t="str">
        <f t="shared" si="1"/>
        <v>Gonars - UD</v>
      </c>
    </row>
    <row r="76" spans="1:25" ht="19.5" customHeight="1" x14ac:dyDescent="0.2">
      <c r="A76" s="4" t="s">
        <v>46</v>
      </c>
      <c r="B76" s="5" t="s">
        <v>170</v>
      </c>
      <c r="C76" s="5" t="s">
        <v>170</v>
      </c>
      <c r="D76" s="6" t="s">
        <v>79</v>
      </c>
      <c r="E76" s="7" t="s">
        <v>612</v>
      </c>
      <c r="F76" s="8" t="s">
        <v>591</v>
      </c>
      <c r="G76" s="9" t="s">
        <v>591</v>
      </c>
      <c r="H76" s="8"/>
      <c r="I76" s="10">
        <v>2</v>
      </c>
      <c r="J76" s="8" t="s">
        <v>51</v>
      </c>
      <c r="K76" s="8" t="s">
        <v>52</v>
      </c>
      <c r="L76" s="8" t="s">
        <v>591</v>
      </c>
      <c r="M76" s="8" t="s">
        <v>592</v>
      </c>
      <c r="N76" s="11">
        <v>1</v>
      </c>
      <c r="O76" s="10" t="s">
        <v>592</v>
      </c>
      <c r="P76" s="12">
        <v>31007</v>
      </c>
      <c r="Q76" s="12">
        <v>31007</v>
      </c>
      <c r="R76" s="13">
        <v>31007</v>
      </c>
      <c r="S76" s="11">
        <v>31007</v>
      </c>
      <c r="T76" s="12" t="s">
        <v>613</v>
      </c>
      <c r="U76" s="14">
        <v>35212</v>
      </c>
      <c r="V76" s="8" t="s">
        <v>56</v>
      </c>
      <c r="W76" s="8" t="s">
        <v>57</v>
      </c>
      <c r="X76" s="8" t="s">
        <v>594</v>
      </c>
      <c r="Y76" s="15" t="str">
        <f t="shared" si="1"/>
        <v>Gorizia - GO</v>
      </c>
    </row>
    <row r="77" spans="1:25" ht="19.5" customHeight="1" x14ac:dyDescent="0.2">
      <c r="A77" s="4" t="s">
        <v>46</v>
      </c>
      <c r="B77" s="5" t="s">
        <v>170</v>
      </c>
      <c r="C77" s="5" t="s">
        <v>170</v>
      </c>
      <c r="D77" s="6" t="s">
        <v>83</v>
      </c>
      <c r="E77" s="7" t="s">
        <v>614</v>
      </c>
      <c r="F77" s="8" t="s">
        <v>615</v>
      </c>
      <c r="G77" s="9" t="s">
        <v>615</v>
      </c>
      <c r="H77" s="8"/>
      <c r="I77" s="10">
        <v>2</v>
      </c>
      <c r="J77" s="8" t="s">
        <v>51</v>
      </c>
      <c r="K77" s="8" t="s">
        <v>52</v>
      </c>
      <c r="L77" s="8" t="s">
        <v>591</v>
      </c>
      <c r="M77" s="8" t="s">
        <v>592</v>
      </c>
      <c r="N77" s="11">
        <v>0</v>
      </c>
      <c r="O77" s="10" t="s">
        <v>592</v>
      </c>
      <c r="P77" s="12">
        <v>31008</v>
      </c>
      <c r="Q77" s="12">
        <v>31008</v>
      </c>
      <c r="R77" s="13">
        <v>31008</v>
      </c>
      <c r="S77" s="11">
        <v>31008</v>
      </c>
      <c r="T77" s="12" t="s">
        <v>616</v>
      </c>
      <c r="U77" s="14">
        <v>6528</v>
      </c>
      <c r="V77" s="8" t="s">
        <v>56</v>
      </c>
      <c r="W77" s="8" t="s">
        <v>57</v>
      </c>
      <c r="X77" s="8" t="s">
        <v>594</v>
      </c>
      <c r="Y77" s="15" t="str">
        <f t="shared" si="1"/>
        <v>Gradisca d'Isonzo - GO</v>
      </c>
    </row>
    <row r="78" spans="1:25" ht="19.5" customHeight="1" x14ac:dyDescent="0.2">
      <c r="A78" s="4" t="s">
        <v>46</v>
      </c>
      <c r="B78" s="5" t="s">
        <v>170</v>
      </c>
      <c r="C78" s="5" t="s">
        <v>170</v>
      </c>
      <c r="D78" s="6" t="s">
        <v>87</v>
      </c>
      <c r="E78" s="7" t="s">
        <v>617</v>
      </c>
      <c r="F78" s="8" t="s">
        <v>618</v>
      </c>
      <c r="G78" s="9" t="s">
        <v>618</v>
      </c>
      <c r="H78" s="8"/>
      <c r="I78" s="10">
        <v>2</v>
      </c>
      <c r="J78" s="8" t="s">
        <v>51</v>
      </c>
      <c r="K78" s="8" t="s">
        <v>52</v>
      </c>
      <c r="L78" s="8" t="s">
        <v>591</v>
      </c>
      <c r="M78" s="8" t="s">
        <v>592</v>
      </c>
      <c r="N78" s="11">
        <v>0</v>
      </c>
      <c r="O78" s="10" t="s">
        <v>592</v>
      </c>
      <c r="P78" s="12">
        <v>31009</v>
      </c>
      <c r="Q78" s="12">
        <v>31009</v>
      </c>
      <c r="R78" s="13">
        <v>31009</v>
      </c>
      <c r="S78" s="11">
        <v>31009</v>
      </c>
      <c r="T78" s="12" t="s">
        <v>619</v>
      </c>
      <c r="U78" s="14">
        <v>8462</v>
      </c>
      <c r="V78" s="8" t="s">
        <v>56</v>
      </c>
      <c r="W78" s="8" t="s">
        <v>57</v>
      </c>
      <c r="X78" s="8" t="s">
        <v>594</v>
      </c>
      <c r="Y78" s="15" t="str">
        <f t="shared" si="1"/>
        <v>Grado - GO</v>
      </c>
    </row>
    <row r="79" spans="1:25" ht="19.5" customHeight="1" x14ac:dyDescent="0.2">
      <c r="A79" s="4" t="s">
        <v>46</v>
      </c>
      <c r="B79" s="5" t="s">
        <v>47</v>
      </c>
      <c r="C79" s="5" t="s">
        <v>47</v>
      </c>
      <c r="D79" s="6" t="s">
        <v>222</v>
      </c>
      <c r="E79" s="7" t="s">
        <v>223</v>
      </c>
      <c r="F79" s="8" t="s">
        <v>224</v>
      </c>
      <c r="G79" s="9" t="s">
        <v>224</v>
      </c>
      <c r="H79" s="8"/>
      <c r="I79" s="10">
        <v>2</v>
      </c>
      <c r="J79" s="8" t="s">
        <v>51</v>
      </c>
      <c r="K79" s="8" t="s">
        <v>52</v>
      </c>
      <c r="L79" s="8" t="s">
        <v>53</v>
      </c>
      <c r="M79" s="8" t="s">
        <v>54</v>
      </c>
      <c r="N79" s="11">
        <v>0</v>
      </c>
      <c r="O79" s="10" t="s">
        <v>54</v>
      </c>
      <c r="P79" s="12">
        <v>30045</v>
      </c>
      <c r="Q79" s="12">
        <v>30045</v>
      </c>
      <c r="R79" s="13">
        <v>30045</v>
      </c>
      <c r="S79" s="11">
        <v>30045</v>
      </c>
      <c r="T79" s="12" t="s">
        <v>225</v>
      </c>
      <c r="U79" s="14">
        <v>374</v>
      </c>
      <c r="V79" s="8" t="s">
        <v>56</v>
      </c>
      <c r="W79" s="8" t="s">
        <v>57</v>
      </c>
      <c r="X79" s="8" t="s">
        <v>58</v>
      </c>
      <c r="Y79" s="15" t="str">
        <f t="shared" si="1"/>
        <v>Grimacco - UD</v>
      </c>
    </row>
    <row r="80" spans="1:25" ht="19.5" customHeight="1" x14ac:dyDescent="0.2">
      <c r="A80" s="4" t="s">
        <v>46</v>
      </c>
      <c r="B80" s="5" t="s">
        <v>47</v>
      </c>
      <c r="C80" s="5" t="s">
        <v>47</v>
      </c>
      <c r="D80" s="6" t="s">
        <v>226</v>
      </c>
      <c r="E80" s="7" t="s">
        <v>227</v>
      </c>
      <c r="F80" s="8" t="s">
        <v>228</v>
      </c>
      <c r="G80" s="9" t="s">
        <v>228</v>
      </c>
      <c r="H80" s="8"/>
      <c r="I80" s="10">
        <v>2</v>
      </c>
      <c r="J80" s="8" t="s">
        <v>51</v>
      </c>
      <c r="K80" s="8" t="s">
        <v>52</v>
      </c>
      <c r="L80" s="8" t="s">
        <v>53</v>
      </c>
      <c r="M80" s="8" t="s">
        <v>54</v>
      </c>
      <c r="N80" s="11">
        <v>0</v>
      </c>
      <c r="O80" s="10" t="s">
        <v>54</v>
      </c>
      <c r="P80" s="12">
        <v>30046</v>
      </c>
      <c r="Q80" s="12">
        <v>30046</v>
      </c>
      <c r="R80" s="13">
        <v>30046</v>
      </c>
      <c r="S80" s="11">
        <v>30046</v>
      </c>
      <c r="T80" s="12" t="s">
        <v>229</v>
      </c>
      <c r="U80" s="14">
        <v>13647</v>
      </c>
      <c r="V80" s="8" t="s">
        <v>56</v>
      </c>
      <c r="W80" s="8" t="s">
        <v>57</v>
      </c>
      <c r="X80" s="8" t="s">
        <v>58</v>
      </c>
      <c r="Y80" s="15" t="str">
        <f t="shared" si="1"/>
        <v>Latisana - UD</v>
      </c>
    </row>
    <row r="81" spans="1:25" ht="19.5" customHeight="1" x14ac:dyDescent="0.2">
      <c r="A81" s="4" t="s">
        <v>46</v>
      </c>
      <c r="B81" s="5" t="s">
        <v>47</v>
      </c>
      <c r="C81" s="5" t="s">
        <v>47</v>
      </c>
      <c r="D81" s="6" t="s">
        <v>230</v>
      </c>
      <c r="E81" s="7" t="s">
        <v>231</v>
      </c>
      <c r="F81" s="8" t="s">
        <v>232</v>
      </c>
      <c r="G81" s="9" t="s">
        <v>232</v>
      </c>
      <c r="H81" s="8"/>
      <c r="I81" s="10">
        <v>2</v>
      </c>
      <c r="J81" s="8" t="s">
        <v>51</v>
      </c>
      <c r="K81" s="8" t="s">
        <v>52</v>
      </c>
      <c r="L81" s="8" t="s">
        <v>53</v>
      </c>
      <c r="M81" s="8" t="s">
        <v>54</v>
      </c>
      <c r="N81" s="11">
        <v>0</v>
      </c>
      <c r="O81" s="10" t="s">
        <v>54</v>
      </c>
      <c r="P81" s="12">
        <v>30047</v>
      </c>
      <c r="Q81" s="12">
        <v>30047</v>
      </c>
      <c r="R81" s="13">
        <v>30047</v>
      </c>
      <c r="S81" s="11">
        <v>30047</v>
      </c>
      <c r="T81" s="12" t="s">
        <v>233</v>
      </c>
      <c r="U81" s="14">
        <v>784</v>
      </c>
      <c r="V81" s="8" t="s">
        <v>56</v>
      </c>
      <c r="W81" s="8" t="s">
        <v>57</v>
      </c>
      <c r="X81" s="8" t="s">
        <v>58</v>
      </c>
      <c r="Y81" s="15" t="str">
        <f t="shared" si="1"/>
        <v>Lauco - UD</v>
      </c>
    </row>
    <row r="82" spans="1:25" ht="19.5" customHeight="1" x14ac:dyDescent="0.2">
      <c r="A82" s="4" t="s">
        <v>46</v>
      </c>
      <c r="B82" s="5" t="s">
        <v>47</v>
      </c>
      <c r="C82" s="5" t="s">
        <v>47</v>
      </c>
      <c r="D82" s="6" t="s">
        <v>234</v>
      </c>
      <c r="E82" s="7" t="s">
        <v>235</v>
      </c>
      <c r="F82" s="8" t="s">
        <v>236</v>
      </c>
      <c r="G82" s="9" t="s">
        <v>236</v>
      </c>
      <c r="H82" s="8"/>
      <c r="I82" s="10">
        <v>2</v>
      </c>
      <c r="J82" s="8" t="s">
        <v>51</v>
      </c>
      <c r="K82" s="8" t="s">
        <v>52</v>
      </c>
      <c r="L82" s="8" t="s">
        <v>53</v>
      </c>
      <c r="M82" s="8" t="s">
        <v>54</v>
      </c>
      <c r="N82" s="11">
        <v>0</v>
      </c>
      <c r="O82" s="10" t="s">
        <v>54</v>
      </c>
      <c r="P82" s="12">
        <v>30048</v>
      </c>
      <c r="Q82" s="12">
        <v>30048</v>
      </c>
      <c r="R82" s="13">
        <v>30048</v>
      </c>
      <c r="S82" s="11">
        <v>30048</v>
      </c>
      <c r="T82" s="12" t="s">
        <v>237</v>
      </c>
      <c r="U82" s="14">
        <v>3885</v>
      </c>
      <c r="V82" s="8" t="s">
        <v>56</v>
      </c>
      <c r="W82" s="8" t="s">
        <v>57</v>
      </c>
      <c r="X82" s="8" t="s">
        <v>58</v>
      </c>
      <c r="Y82" s="15" t="str">
        <f t="shared" si="1"/>
        <v>Lestizza - UD</v>
      </c>
    </row>
    <row r="83" spans="1:25" ht="19.5" customHeight="1" x14ac:dyDescent="0.2">
      <c r="A83" s="4" t="s">
        <v>46</v>
      </c>
      <c r="B83" s="5" t="s">
        <v>47</v>
      </c>
      <c r="C83" s="5" t="s">
        <v>47</v>
      </c>
      <c r="D83" s="6" t="s">
        <v>238</v>
      </c>
      <c r="E83" s="7" t="s">
        <v>239</v>
      </c>
      <c r="F83" s="8" t="s">
        <v>240</v>
      </c>
      <c r="G83" s="9" t="s">
        <v>240</v>
      </c>
      <c r="H83" s="8"/>
      <c r="I83" s="10">
        <v>2</v>
      </c>
      <c r="J83" s="8" t="s">
        <v>51</v>
      </c>
      <c r="K83" s="8" t="s">
        <v>52</v>
      </c>
      <c r="L83" s="8" t="s">
        <v>53</v>
      </c>
      <c r="M83" s="8" t="s">
        <v>54</v>
      </c>
      <c r="N83" s="11">
        <v>0</v>
      </c>
      <c r="O83" s="10" t="s">
        <v>54</v>
      </c>
      <c r="P83" s="12">
        <v>30049</v>
      </c>
      <c r="Q83" s="12">
        <v>30049</v>
      </c>
      <c r="R83" s="13">
        <v>30049</v>
      </c>
      <c r="S83" s="11">
        <v>30049</v>
      </c>
      <c r="T83" s="12" t="s">
        <v>241</v>
      </c>
      <c r="U83" s="14">
        <v>6447</v>
      </c>
      <c r="V83" s="8" t="s">
        <v>56</v>
      </c>
      <c r="W83" s="8" t="s">
        <v>57</v>
      </c>
      <c r="X83" s="8" t="s">
        <v>58</v>
      </c>
      <c r="Y83" s="15" t="str">
        <f t="shared" si="1"/>
        <v>Lignano Sabbiadoro - UD</v>
      </c>
    </row>
    <row r="84" spans="1:25" ht="19.5" customHeight="1" x14ac:dyDescent="0.2">
      <c r="A84" s="4" t="s">
        <v>46</v>
      </c>
      <c r="B84" s="5" t="s">
        <v>47</v>
      </c>
      <c r="C84" s="5" t="s">
        <v>47</v>
      </c>
      <c r="D84" s="6" t="s">
        <v>242</v>
      </c>
      <c r="E84" s="7" t="s">
        <v>243</v>
      </c>
      <c r="F84" s="8" t="s">
        <v>244</v>
      </c>
      <c r="G84" s="9" t="s">
        <v>244</v>
      </c>
      <c r="H84" s="8"/>
      <c r="I84" s="10">
        <v>2</v>
      </c>
      <c r="J84" s="8" t="s">
        <v>51</v>
      </c>
      <c r="K84" s="8" t="s">
        <v>52</v>
      </c>
      <c r="L84" s="8" t="s">
        <v>53</v>
      </c>
      <c r="M84" s="8" t="s">
        <v>54</v>
      </c>
      <c r="N84" s="11">
        <v>0</v>
      </c>
      <c r="O84" s="10" t="s">
        <v>54</v>
      </c>
      <c r="P84" s="12">
        <v>30051</v>
      </c>
      <c r="Q84" s="12">
        <v>30051</v>
      </c>
      <c r="R84" s="13">
        <v>30051</v>
      </c>
      <c r="S84" s="11">
        <v>30051</v>
      </c>
      <c r="T84" s="12" t="s">
        <v>245</v>
      </c>
      <c r="U84" s="14">
        <v>700</v>
      </c>
      <c r="V84" s="8" t="s">
        <v>56</v>
      </c>
      <c r="W84" s="8" t="s">
        <v>57</v>
      </c>
      <c r="X84" s="8" t="s">
        <v>58</v>
      </c>
      <c r="Y84" s="15" t="str">
        <f t="shared" si="1"/>
        <v>Lusevera - UD</v>
      </c>
    </row>
    <row r="85" spans="1:25" ht="19.5" customHeight="1" x14ac:dyDescent="0.2">
      <c r="A85" s="4" t="s">
        <v>46</v>
      </c>
      <c r="B85" s="5" t="s">
        <v>47</v>
      </c>
      <c r="C85" s="5" t="s">
        <v>47</v>
      </c>
      <c r="D85" s="6" t="s">
        <v>246</v>
      </c>
      <c r="E85" s="7" t="s">
        <v>247</v>
      </c>
      <c r="F85" s="8" t="s">
        <v>248</v>
      </c>
      <c r="G85" s="9" t="s">
        <v>248</v>
      </c>
      <c r="H85" s="8"/>
      <c r="I85" s="10">
        <v>2</v>
      </c>
      <c r="J85" s="8" t="s">
        <v>51</v>
      </c>
      <c r="K85" s="8" t="s">
        <v>52</v>
      </c>
      <c r="L85" s="8" t="s">
        <v>53</v>
      </c>
      <c r="M85" s="8" t="s">
        <v>54</v>
      </c>
      <c r="N85" s="11">
        <v>0</v>
      </c>
      <c r="O85" s="10" t="s">
        <v>54</v>
      </c>
      <c r="P85" s="12">
        <v>30052</v>
      </c>
      <c r="Q85" s="12">
        <v>30052</v>
      </c>
      <c r="R85" s="13">
        <v>30052</v>
      </c>
      <c r="S85" s="11">
        <v>30052</v>
      </c>
      <c r="T85" s="12" t="s">
        <v>249</v>
      </c>
      <c r="U85" s="14">
        <v>2366</v>
      </c>
      <c r="V85" s="8" t="s">
        <v>56</v>
      </c>
      <c r="W85" s="8" t="s">
        <v>57</v>
      </c>
      <c r="X85" s="8" t="s">
        <v>58</v>
      </c>
      <c r="Y85" s="15" t="str">
        <f t="shared" si="1"/>
        <v>Magnano in Riviera - UD</v>
      </c>
    </row>
    <row r="86" spans="1:25" ht="19.5" customHeight="1" x14ac:dyDescent="0.2">
      <c r="A86" s="4" t="s">
        <v>46</v>
      </c>
      <c r="B86" s="5" t="s">
        <v>47</v>
      </c>
      <c r="C86" s="5" t="s">
        <v>47</v>
      </c>
      <c r="D86" s="6" t="s">
        <v>250</v>
      </c>
      <c r="E86" s="7" t="s">
        <v>251</v>
      </c>
      <c r="F86" s="8" t="s">
        <v>252</v>
      </c>
      <c r="G86" s="9" t="s">
        <v>252</v>
      </c>
      <c r="H86" s="8"/>
      <c r="I86" s="10">
        <v>2</v>
      </c>
      <c r="J86" s="8" t="s">
        <v>51</v>
      </c>
      <c r="K86" s="8" t="s">
        <v>52</v>
      </c>
      <c r="L86" s="8" t="s">
        <v>53</v>
      </c>
      <c r="M86" s="8" t="s">
        <v>54</v>
      </c>
      <c r="N86" s="11">
        <v>0</v>
      </c>
      <c r="O86" s="10" t="s">
        <v>54</v>
      </c>
      <c r="P86" s="12">
        <v>30053</v>
      </c>
      <c r="Q86" s="12">
        <v>30053</v>
      </c>
      <c r="R86" s="13">
        <v>30053</v>
      </c>
      <c r="S86" s="11">
        <v>30053</v>
      </c>
      <c r="T86" s="12" t="s">
        <v>253</v>
      </c>
      <c r="U86" s="14">
        <v>6051</v>
      </c>
      <c r="V86" s="8" t="s">
        <v>56</v>
      </c>
      <c r="W86" s="8" t="s">
        <v>57</v>
      </c>
      <c r="X86" s="8" t="s">
        <v>58</v>
      </c>
      <c r="Y86" s="15" t="str">
        <f t="shared" si="1"/>
        <v>Majano - UD</v>
      </c>
    </row>
    <row r="87" spans="1:25" ht="19.5" customHeight="1" x14ac:dyDescent="0.2">
      <c r="A87" s="4" t="s">
        <v>46</v>
      </c>
      <c r="B87" s="5" t="s">
        <v>47</v>
      </c>
      <c r="C87" s="5" t="s">
        <v>47</v>
      </c>
      <c r="D87" s="6" t="s">
        <v>254</v>
      </c>
      <c r="E87" s="7" t="s">
        <v>255</v>
      </c>
      <c r="F87" s="8" t="s">
        <v>256</v>
      </c>
      <c r="G87" s="9" t="s">
        <v>256</v>
      </c>
      <c r="H87" s="8"/>
      <c r="I87" s="10">
        <v>2</v>
      </c>
      <c r="J87" s="8" t="s">
        <v>51</v>
      </c>
      <c r="K87" s="8" t="s">
        <v>52</v>
      </c>
      <c r="L87" s="8" t="s">
        <v>53</v>
      </c>
      <c r="M87" s="8" t="s">
        <v>54</v>
      </c>
      <c r="N87" s="11">
        <v>0</v>
      </c>
      <c r="O87" s="10" t="s">
        <v>54</v>
      </c>
      <c r="P87" s="12">
        <v>30054</v>
      </c>
      <c r="Q87" s="12">
        <v>30054</v>
      </c>
      <c r="R87" s="13">
        <v>30054</v>
      </c>
      <c r="S87" s="11">
        <v>30054</v>
      </c>
      <c r="T87" s="11" t="s">
        <v>257</v>
      </c>
      <c r="U87" s="14">
        <v>969</v>
      </c>
      <c r="V87" s="8" t="s">
        <v>56</v>
      </c>
      <c r="W87" s="8" t="s">
        <v>57</v>
      </c>
      <c r="X87" s="8" t="s">
        <v>58</v>
      </c>
      <c r="Y87" s="15" t="str">
        <f t="shared" si="1"/>
        <v>Malborghetto Valbruna - UD</v>
      </c>
    </row>
    <row r="88" spans="1:25" ht="19.5" customHeight="1" x14ac:dyDescent="0.2">
      <c r="A88" s="4" t="s">
        <v>46</v>
      </c>
      <c r="B88" s="5" t="s">
        <v>410</v>
      </c>
      <c r="C88" s="5" t="s">
        <v>410</v>
      </c>
      <c r="D88" s="6" t="s">
        <v>147</v>
      </c>
      <c r="E88" s="7" t="s">
        <v>770</v>
      </c>
      <c r="F88" s="8" t="s">
        <v>771</v>
      </c>
      <c r="G88" s="9" t="s">
        <v>771</v>
      </c>
      <c r="H88" s="8"/>
      <c r="I88" s="10">
        <v>2</v>
      </c>
      <c r="J88" s="8" t="s">
        <v>51</v>
      </c>
      <c r="K88" s="8" t="s">
        <v>52</v>
      </c>
      <c r="L88" s="8" t="s">
        <v>703</v>
      </c>
      <c r="M88" s="8" t="s">
        <v>704</v>
      </c>
      <c r="N88" s="11">
        <v>0</v>
      </c>
      <c r="O88" s="10" t="s">
        <v>704</v>
      </c>
      <c r="P88" s="12">
        <v>93025</v>
      </c>
      <c r="Q88" s="12">
        <v>93025</v>
      </c>
      <c r="R88" s="13">
        <v>93025</v>
      </c>
      <c r="S88" s="11">
        <v>93025</v>
      </c>
      <c r="T88" s="12" t="s">
        <v>772</v>
      </c>
      <c r="U88" s="14">
        <v>11818</v>
      </c>
      <c r="V88" s="8" t="s">
        <v>56</v>
      </c>
      <c r="W88" s="8" t="s">
        <v>57</v>
      </c>
      <c r="X88" s="8" t="s">
        <v>706</v>
      </c>
      <c r="Y88" s="15" t="str">
        <f t="shared" si="1"/>
        <v>Maniago - PN</v>
      </c>
    </row>
    <row r="89" spans="1:25" ht="19.5" customHeight="1" x14ac:dyDescent="0.2">
      <c r="A89" s="4" t="s">
        <v>46</v>
      </c>
      <c r="B89" s="5" t="s">
        <v>47</v>
      </c>
      <c r="C89" s="5" t="s">
        <v>47</v>
      </c>
      <c r="D89" s="6" t="s">
        <v>258</v>
      </c>
      <c r="E89" s="7" t="s">
        <v>259</v>
      </c>
      <c r="F89" s="8" t="s">
        <v>260</v>
      </c>
      <c r="G89" s="9" t="s">
        <v>260</v>
      </c>
      <c r="H89" s="8"/>
      <c r="I89" s="10">
        <v>2</v>
      </c>
      <c r="J89" s="8" t="s">
        <v>51</v>
      </c>
      <c r="K89" s="8" t="s">
        <v>52</v>
      </c>
      <c r="L89" s="8" t="s">
        <v>53</v>
      </c>
      <c r="M89" s="8" t="s">
        <v>54</v>
      </c>
      <c r="N89" s="11">
        <v>0</v>
      </c>
      <c r="O89" s="10" t="s">
        <v>54</v>
      </c>
      <c r="P89" s="12">
        <v>30055</v>
      </c>
      <c r="Q89" s="12">
        <v>30055</v>
      </c>
      <c r="R89" s="13">
        <v>30055</v>
      </c>
      <c r="S89" s="11">
        <v>30055</v>
      </c>
      <c r="T89" s="12" t="s">
        <v>261</v>
      </c>
      <c r="U89" s="14">
        <v>6581</v>
      </c>
      <c r="V89" s="8" t="s">
        <v>56</v>
      </c>
      <c r="W89" s="8" t="s">
        <v>57</v>
      </c>
      <c r="X89" s="8" t="s">
        <v>58</v>
      </c>
      <c r="Y89" s="15" t="str">
        <f t="shared" si="1"/>
        <v>Manzano - UD</v>
      </c>
    </row>
    <row r="90" spans="1:25" ht="19.5" customHeight="1" x14ac:dyDescent="0.2">
      <c r="A90" s="4" t="s">
        <v>46</v>
      </c>
      <c r="B90" s="5" t="s">
        <v>47</v>
      </c>
      <c r="C90" s="5" t="s">
        <v>47</v>
      </c>
      <c r="D90" s="6" t="s">
        <v>262</v>
      </c>
      <c r="E90" s="7" t="s">
        <v>263</v>
      </c>
      <c r="F90" s="8" t="s">
        <v>264</v>
      </c>
      <c r="G90" s="9" t="s">
        <v>264</v>
      </c>
      <c r="H90" s="8"/>
      <c r="I90" s="10">
        <v>2</v>
      </c>
      <c r="J90" s="8" t="s">
        <v>51</v>
      </c>
      <c r="K90" s="8" t="s">
        <v>52</v>
      </c>
      <c r="L90" s="8" t="s">
        <v>53</v>
      </c>
      <c r="M90" s="8" t="s">
        <v>54</v>
      </c>
      <c r="N90" s="11">
        <v>0</v>
      </c>
      <c r="O90" s="10" t="s">
        <v>54</v>
      </c>
      <c r="P90" s="12">
        <v>30056</v>
      </c>
      <c r="Q90" s="12">
        <v>30056</v>
      </c>
      <c r="R90" s="13">
        <v>30056</v>
      </c>
      <c r="S90" s="11">
        <v>30056</v>
      </c>
      <c r="T90" s="12" t="s">
        <v>265</v>
      </c>
      <c r="U90" s="14">
        <v>1963</v>
      </c>
      <c r="V90" s="8" t="s">
        <v>56</v>
      </c>
      <c r="W90" s="8" t="s">
        <v>57</v>
      </c>
      <c r="X90" s="8" t="s">
        <v>58</v>
      </c>
      <c r="Y90" s="15" t="str">
        <f t="shared" si="1"/>
        <v>Marano Lagunare - UD</v>
      </c>
    </row>
    <row r="91" spans="1:25" ht="19.5" customHeight="1" x14ac:dyDescent="0.2">
      <c r="A91" s="4" t="s">
        <v>46</v>
      </c>
      <c r="B91" s="5" t="s">
        <v>170</v>
      </c>
      <c r="C91" s="5" t="s">
        <v>170</v>
      </c>
      <c r="D91" s="6" t="s">
        <v>91</v>
      </c>
      <c r="E91" s="7" t="s">
        <v>620</v>
      </c>
      <c r="F91" s="8" t="s">
        <v>621</v>
      </c>
      <c r="G91" s="9" t="s">
        <v>621</v>
      </c>
      <c r="H91" s="8"/>
      <c r="I91" s="10">
        <v>2</v>
      </c>
      <c r="J91" s="8" t="s">
        <v>51</v>
      </c>
      <c r="K91" s="8" t="s">
        <v>52</v>
      </c>
      <c r="L91" s="8" t="s">
        <v>591</v>
      </c>
      <c r="M91" s="8" t="s">
        <v>592</v>
      </c>
      <c r="N91" s="11">
        <v>0</v>
      </c>
      <c r="O91" s="10" t="s">
        <v>592</v>
      </c>
      <c r="P91" s="12">
        <v>31010</v>
      </c>
      <c r="Q91" s="12">
        <v>31010</v>
      </c>
      <c r="R91" s="13">
        <v>31010</v>
      </c>
      <c r="S91" s="11">
        <v>31010</v>
      </c>
      <c r="T91" s="11" t="s">
        <v>622</v>
      </c>
      <c r="U91" s="14">
        <v>1600</v>
      </c>
      <c r="V91" s="8" t="s">
        <v>56</v>
      </c>
      <c r="W91" s="8" t="s">
        <v>57</v>
      </c>
      <c r="X91" s="8" t="s">
        <v>594</v>
      </c>
      <c r="Y91" s="15" t="str">
        <f t="shared" si="1"/>
        <v>Mariano del Friuli - GO</v>
      </c>
    </row>
    <row r="92" spans="1:25" ht="19.5" customHeight="1" x14ac:dyDescent="0.2">
      <c r="A92" s="4" t="s">
        <v>46</v>
      </c>
      <c r="B92" s="5" t="s">
        <v>47</v>
      </c>
      <c r="C92" s="5" t="s">
        <v>47</v>
      </c>
      <c r="D92" s="6" t="s">
        <v>266</v>
      </c>
      <c r="E92" s="7" t="s">
        <v>267</v>
      </c>
      <c r="F92" s="8" t="s">
        <v>268</v>
      </c>
      <c r="G92" s="9" t="s">
        <v>268</v>
      </c>
      <c r="H92" s="8"/>
      <c r="I92" s="10">
        <v>2</v>
      </c>
      <c r="J92" s="8" t="s">
        <v>51</v>
      </c>
      <c r="K92" s="8" t="s">
        <v>52</v>
      </c>
      <c r="L92" s="8" t="s">
        <v>53</v>
      </c>
      <c r="M92" s="8" t="s">
        <v>54</v>
      </c>
      <c r="N92" s="11">
        <v>0</v>
      </c>
      <c r="O92" s="10" t="s">
        <v>54</v>
      </c>
      <c r="P92" s="12">
        <v>30057</v>
      </c>
      <c r="Q92" s="12">
        <v>30057</v>
      </c>
      <c r="R92" s="13">
        <v>30057</v>
      </c>
      <c r="S92" s="11">
        <v>30057</v>
      </c>
      <c r="T92" s="12" t="s">
        <v>269</v>
      </c>
      <c r="U92" s="14">
        <v>6796</v>
      </c>
      <c r="V92" s="8" t="s">
        <v>56</v>
      </c>
      <c r="W92" s="8" t="s">
        <v>57</v>
      </c>
      <c r="X92" s="8" t="s">
        <v>58</v>
      </c>
      <c r="Y92" s="15" t="str">
        <f t="shared" si="1"/>
        <v>Martignacco - UD</v>
      </c>
    </row>
    <row r="93" spans="1:25" ht="19.5" customHeight="1" x14ac:dyDescent="0.2">
      <c r="A93" s="4" t="s">
        <v>46</v>
      </c>
      <c r="B93" s="5" t="s">
        <v>170</v>
      </c>
      <c r="C93" s="5" t="s">
        <v>170</v>
      </c>
      <c r="D93" s="6" t="s">
        <v>95</v>
      </c>
      <c r="E93" s="7" t="s">
        <v>623</v>
      </c>
      <c r="F93" s="8" t="s">
        <v>624</v>
      </c>
      <c r="G93" s="9" t="s">
        <v>624</v>
      </c>
      <c r="H93" s="8"/>
      <c r="I93" s="10">
        <v>2</v>
      </c>
      <c r="J93" s="8" t="s">
        <v>51</v>
      </c>
      <c r="K93" s="8" t="s">
        <v>52</v>
      </c>
      <c r="L93" s="8" t="s">
        <v>591</v>
      </c>
      <c r="M93" s="8" t="s">
        <v>592</v>
      </c>
      <c r="N93" s="11">
        <v>0</v>
      </c>
      <c r="O93" s="10" t="s">
        <v>592</v>
      </c>
      <c r="P93" s="12">
        <v>31011</v>
      </c>
      <c r="Q93" s="12">
        <v>31011</v>
      </c>
      <c r="R93" s="13">
        <v>31011</v>
      </c>
      <c r="S93" s="11">
        <v>31011</v>
      </c>
      <c r="T93" s="12" t="s">
        <v>625</v>
      </c>
      <c r="U93" s="14">
        <v>970</v>
      </c>
      <c r="V93" s="8" t="s">
        <v>56</v>
      </c>
      <c r="W93" s="8" t="s">
        <v>57</v>
      </c>
      <c r="X93" s="8" t="s">
        <v>594</v>
      </c>
      <c r="Y93" s="15" t="str">
        <f t="shared" si="1"/>
        <v>Medea - GO</v>
      </c>
    </row>
    <row r="94" spans="1:25" ht="19.5" customHeight="1" x14ac:dyDescent="0.2">
      <c r="A94" s="4" t="s">
        <v>46</v>
      </c>
      <c r="B94" s="5" t="s">
        <v>410</v>
      </c>
      <c r="C94" s="5" t="s">
        <v>410</v>
      </c>
      <c r="D94" s="6" t="s">
        <v>151</v>
      </c>
      <c r="E94" s="7" t="s">
        <v>773</v>
      </c>
      <c r="F94" s="8" t="s">
        <v>774</v>
      </c>
      <c r="G94" s="9" t="s">
        <v>774</v>
      </c>
      <c r="H94" s="8"/>
      <c r="I94" s="10">
        <v>2</v>
      </c>
      <c r="J94" s="8" t="s">
        <v>51</v>
      </c>
      <c r="K94" s="8" t="s">
        <v>52</v>
      </c>
      <c r="L94" s="8" t="s">
        <v>703</v>
      </c>
      <c r="M94" s="8" t="s">
        <v>704</v>
      </c>
      <c r="N94" s="11">
        <v>0</v>
      </c>
      <c r="O94" s="10" t="s">
        <v>704</v>
      </c>
      <c r="P94" s="12">
        <v>93026</v>
      </c>
      <c r="Q94" s="12">
        <v>93026</v>
      </c>
      <c r="R94" s="13">
        <v>93026</v>
      </c>
      <c r="S94" s="11">
        <v>93026</v>
      </c>
      <c r="T94" s="12" t="s">
        <v>775</v>
      </c>
      <c r="U94" s="14">
        <v>1674</v>
      </c>
      <c r="V94" s="8" t="s">
        <v>56</v>
      </c>
      <c r="W94" s="8" t="s">
        <v>57</v>
      </c>
      <c r="X94" s="8" t="s">
        <v>706</v>
      </c>
      <c r="Y94" s="15" t="str">
        <f t="shared" si="1"/>
        <v>Meduno - PN</v>
      </c>
    </row>
    <row r="95" spans="1:25" ht="19.5" customHeight="1" x14ac:dyDescent="0.2">
      <c r="A95" s="4" t="s">
        <v>46</v>
      </c>
      <c r="B95" s="5" t="s">
        <v>47</v>
      </c>
      <c r="C95" s="5" t="s">
        <v>47</v>
      </c>
      <c r="D95" s="6" t="s">
        <v>270</v>
      </c>
      <c r="E95" s="7" t="s">
        <v>271</v>
      </c>
      <c r="F95" s="8" t="s">
        <v>272</v>
      </c>
      <c r="G95" s="9" t="s">
        <v>272</v>
      </c>
      <c r="H95" s="8"/>
      <c r="I95" s="10">
        <v>2</v>
      </c>
      <c r="J95" s="8" t="s">
        <v>51</v>
      </c>
      <c r="K95" s="8" t="s">
        <v>52</v>
      </c>
      <c r="L95" s="8" t="s">
        <v>53</v>
      </c>
      <c r="M95" s="8" t="s">
        <v>54</v>
      </c>
      <c r="N95" s="11">
        <v>0</v>
      </c>
      <c r="O95" s="10" t="s">
        <v>54</v>
      </c>
      <c r="P95" s="12">
        <v>30058</v>
      </c>
      <c r="Q95" s="12">
        <v>30058</v>
      </c>
      <c r="R95" s="13">
        <v>30058</v>
      </c>
      <c r="S95" s="11">
        <v>30058</v>
      </c>
      <c r="T95" s="12" t="s">
        <v>273</v>
      </c>
      <c r="U95" s="14">
        <v>2709</v>
      </c>
      <c r="V95" s="8" t="s">
        <v>56</v>
      </c>
      <c r="W95" s="8" t="s">
        <v>57</v>
      </c>
      <c r="X95" s="8" t="s">
        <v>58</v>
      </c>
      <c r="Y95" s="15" t="str">
        <f t="shared" si="1"/>
        <v>Mereto di Tomba - UD</v>
      </c>
    </row>
    <row r="96" spans="1:25" ht="19.5" customHeight="1" x14ac:dyDescent="0.2">
      <c r="A96" s="4" t="s">
        <v>46</v>
      </c>
      <c r="B96" s="5" t="s">
        <v>47</v>
      </c>
      <c r="C96" s="5" t="s">
        <v>47</v>
      </c>
      <c r="D96" s="6" t="s">
        <v>274</v>
      </c>
      <c r="E96" s="7" t="s">
        <v>275</v>
      </c>
      <c r="F96" s="8" t="s">
        <v>276</v>
      </c>
      <c r="G96" s="9" t="s">
        <v>276</v>
      </c>
      <c r="H96" s="8"/>
      <c r="I96" s="10">
        <v>2</v>
      </c>
      <c r="J96" s="8" t="s">
        <v>51</v>
      </c>
      <c r="K96" s="8" t="s">
        <v>52</v>
      </c>
      <c r="L96" s="8" t="s">
        <v>53</v>
      </c>
      <c r="M96" s="8" t="s">
        <v>54</v>
      </c>
      <c r="N96" s="11">
        <v>0</v>
      </c>
      <c r="O96" s="10" t="s">
        <v>54</v>
      </c>
      <c r="P96" s="12">
        <v>30059</v>
      </c>
      <c r="Q96" s="12">
        <v>30059</v>
      </c>
      <c r="R96" s="13">
        <v>30059</v>
      </c>
      <c r="S96" s="11">
        <v>30059</v>
      </c>
      <c r="T96" s="12" t="s">
        <v>277</v>
      </c>
      <c r="U96" s="14">
        <v>1814</v>
      </c>
      <c r="V96" s="8" t="s">
        <v>56</v>
      </c>
      <c r="W96" s="8" t="s">
        <v>57</v>
      </c>
      <c r="X96" s="8" t="s">
        <v>58</v>
      </c>
      <c r="Y96" s="15" t="str">
        <f t="shared" si="1"/>
        <v>Moggio Udinese - UD</v>
      </c>
    </row>
    <row r="97" spans="1:25" ht="19.5" customHeight="1" x14ac:dyDescent="0.2">
      <c r="A97" s="4" t="s">
        <v>46</v>
      </c>
      <c r="B97" s="5" t="s">
        <v>47</v>
      </c>
      <c r="C97" s="5" t="s">
        <v>47</v>
      </c>
      <c r="D97" s="6" t="s">
        <v>278</v>
      </c>
      <c r="E97" s="7" t="s">
        <v>279</v>
      </c>
      <c r="F97" s="8" t="s">
        <v>280</v>
      </c>
      <c r="G97" s="9" t="s">
        <v>280</v>
      </c>
      <c r="H97" s="8"/>
      <c r="I97" s="10">
        <v>2</v>
      </c>
      <c r="J97" s="8" t="s">
        <v>51</v>
      </c>
      <c r="K97" s="8" t="s">
        <v>52</v>
      </c>
      <c r="L97" s="8" t="s">
        <v>53</v>
      </c>
      <c r="M97" s="8" t="s">
        <v>54</v>
      </c>
      <c r="N97" s="11">
        <v>0</v>
      </c>
      <c r="O97" s="10" t="s">
        <v>54</v>
      </c>
      <c r="P97" s="12">
        <v>30060</v>
      </c>
      <c r="Q97" s="12">
        <v>30060</v>
      </c>
      <c r="R97" s="13">
        <v>30060</v>
      </c>
      <c r="S97" s="11">
        <v>30060</v>
      </c>
      <c r="T97" s="12" t="s">
        <v>281</v>
      </c>
      <c r="U97" s="14">
        <v>1648</v>
      </c>
      <c r="V97" s="8" t="s">
        <v>56</v>
      </c>
      <c r="W97" s="8" t="s">
        <v>57</v>
      </c>
      <c r="X97" s="8" t="s">
        <v>58</v>
      </c>
      <c r="Y97" s="15" t="str">
        <f t="shared" si="1"/>
        <v>Moimacco - UD</v>
      </c>
    </row>
    <row r="98" spans="1:25" ht="19.5" customHeight="1" x14ac:dyDescent="0.2">
      <c r="A98" s="4" t="s">
        <v>46</v>
      </c>
      <c r="B98" s="5" t="s">
        <v>170</v>
      </c>
      <c r="C98" s="5" t="s">
        <v>170</v>
      </c>
      <c r="D98" s="6" t="s">
        <v>99</v>
      </c>
      <c r="E98" s="7" t="s">
        <v>626</v>
      </c>
      <c r="F98" s="8" t="s">
        <v>627</v>
      </c>
      <c r="G98" s="9" t="s">
        <v>627</v>
      </c>
      <c r="H98" s="8"/>
      <c r="I98" s="10">
        <v>2</v>
      </c>
      <c r="J98" s="8" t="s">
        <v>51</v>
      </c>
      <c r="K98" s="8" t="s">
        <v>52</v>
      </c>
      <c r="L98" s="8" t="s">
        <v>591</v>
      </c>
      <c r="M98" s="8" t="s">
        <v>592</v>
      </c>
      <c r="N98" s="11">
        <v>0</v>
      </c>
      <c r="O98" s="10" t="s">
        <v>592</v>
      </c>
      <c r="P98" s="12">
        <v>31012</v>
      </c>
      <c r="Q98" s="12">
        <v>31012</v>
      </c>
      <c r="R98" s="13">
        <v>31012</v>
      </c>
      <c r="S98" s="11">
        <v>31012</v>
      </c>
      <c r="T98" s="12" t="s">
        <v>628</v>
      </c>
      <c r="U98" s="14">
        <v>27041</v>
      </c>
      <c r="V98" s="8" t="s">
        <v>56</v>
      </c>
      <c r="W98" s="8" t="s">
        <v>57</v>
      </c>
      <c r="X98" s="8" t="s">
        <v>594</v>
      </c>
      <c r="Y98" s="15" t="str">
        <f t="shared" si="1"/>
        <v>Monfalcone - GO</v>
      </c>
    </row>
    <row r="99" spans="1:25" ht="19.5" customHeight="1" x14ac:dyDescent="0.2">
      <c r="A99" s="4" t="s">
        <v>46</v>
      </c>
      <c r="B99" s="5" t="s">
        <v>174</v>
      </c>
      <c r="C99" s="5" t="s">
        <v>174</v>
      </c>
      <c r="D99" s="6" t="s">
        <v>59</v>
      </c>
      <c r="E99" s="7" t="s">
        <v>681</v>
      </c>
      <c r="F99" s="8" t="s">
        <v>682</v>
      </c>
      <c r="G99" s="9" t="s">
        <v>683</v>
      </c>
      <c r="H99" s="8" t="s">
        <v>684</v>
      </c>
      <c r="I99" s="10">
        <v>2</v>
      </c>
      <c r="J99" s="8" t="s">
        <v>51</v>
      </c>
      <c r="K99" s="8" t="s">
        <v>52</v>
      </c>
      <c r="L99" s="8" t="s">
        <v>677</v>
      </c>
      <c r="M99" s="8" t="s">
        <v>678</v>
      </c>
      <c r="N99" s="11">
        <v>0</v>
      </c>
      <c r="O99" s="10" t="s">
        <v>678</v>
      </c>
      <c r="P99" s="12">
        <v>32002</v>
      </c>
      <c r="Q99" s="12">
        <v>32002</v>
      </c>
      <c r="R99" s="13">
        <v>32002</v>
      </c>
      <c r="S99" s="11">
        <v>32002</v>
      </c>
      <c r="T99" s="12" t="s">
        <v>685</v>
      </c>
      <c r="U99" s="14">
        <v>881</v>
      </c>
      <c r="V99" s="8" t="s">
        <v>56</v>
      </c>
      <c r="W99" s="8" t="s">
        <v>57</v>
      </c>
      <c r="X99" s="8" t="s">
        <v>680</v>
      </c>
      <c r="Y99" s="15" t="str">
        <f t="shared" si="1"/>
        <v>Monrupino - TS</v>
      </c>
    </row>
    <row r="100" spans="1:25" ht="19.5" customHeight="1" x14ac:dyDescent="0.2">
      <c r="A100" s="4" t="s">
        <v>46</v>
      </c>
      <c r="B100" s="5" t="s">
        <v>47</v>
      </c>
      <c r="C100" s="5" t="s">
        <v>47</v>
      </c>
      <c r="D100" s="6" t="s">
        <v>282</v>
      </c>
      <c r="E100" s="7" t="s">
        <v>283</v>
      </c>
      <c r="F100" s="8" t="s">
        <v>284</v>
      </c>
      <c r="G100" s="9" t="s">
        <v>284</v>
      </c>
      <c r="H100" s="8"/>
      <c r="I100" s="10">
        <v>2</v>
      </c>
      <c r="J100" s="8" t="s">
        <v>51</v>
      </c>
      <c r="K100" s="8" t="s">
        <v>52</v>
      </c>
      <c r="L100" s="8" t="s">
        <v>53</v>
      </c>
      <c r="M100" s="8" t="s">
        <v>54</v>
      </c>
      <c r="N100" s="11">
        <v>0</v>
      </c>
      <c r="O100" s="10" t="s">
        <v>54</v>
      </c>
      <c r="P100" s="12">
        <v>30061</v>
      </c>
      <c r="Q100" s="12">
        <v>30061</v>
      </c>
      <c r="R100" s="13">
        <v>30061</v>
      </c>
      <c r="S100" s="11">
        <v>30061</v>
      </c>
      <c r="T100" s="12" t="s">
        <v>285</v>
      </c>
      <c r="U100" s="14">
        <v>558</v>
      </c>
      <c r="V100" s="8" t="s">
        <v>56</v>
      </c>
      <c r="W100" s="8" t="s">
        <v>57</v>
      </c>
      <c r="X100" s="8" t="s">
        <v>58</v>
      </c>
      <c r="Y100" s="15" t="str">
        <f t="shared" si="1"/>
        <v>Montenars - UD</v>
      </c>
    </row>
    <row r="101" spans="1:25" ht="19.5" customHeight="1" x14ac:dyDescent="0.2">
      <c r="A101" s="4" t="s">
        <v>46</v>
      </c>
      <c r="B101" s="5" t="s">
        <v>410</v>
      </c>
      <c r="C101" s="5" t="s">
        <v>410</v>
      </c>
      <c r="D101" s="6" t="s">
        <v>155</v>
      </c>
      <c r="E101" s="7" t="s">
        <v>776</v>
      </c>
      <c r="F101" s="8" t="s">
        <v>777</v>
      </c>
      <c r="G101" s="9" t="s">
        <v>777</v>
      </c>
      <c r="H101" s="8"/>
      <c r="I101" s="10">
        <v>2</v>
      </c>
      <c r="J101" s="8" t="s">
        <v>51</v>
      </c>
      <c r="K101" s="8" t="s">
        <v>52</v>
      </c>
      <c r="L101" s="8" t="s">
        <v>703</v>
      </c>
      <c r="M101" s="8" t="s">
        <v>704</v>
      </c>
      <c r="N101" s="11">
        <v>0</v>
      </c>
      <c r="O101" s="10" t="s">
        <v>704</v>
      </c>
      <c r="P101" s="12">
        <v>93027</v>
      </c>
      <c r="Q101" s="12">
        <v>93027</v>
      </c>
      <c r="R101" s="13">
        <v>93027</v>
      </c>
      <c r="S101" s="11">
        <v>93027</v>
      </c>
      <c r="T101" s="12" t="s">
        <v>778</v>
      </c>
      <c r="U101" s="14">
        <v>4517</v>
      </c>
      <c r="V101" s="8" t="s">
        <v>56</v>
      </c>
      <c r="W101" s="8" t="s">
        <v>57</v>
      </c>
      <c r="X101" s="8" t="s">
        <v>706</v>
      </c>
      <c r="Y101" s="15" t="str">
        <f t="shared" si="1"/>
        <v>Montereale Valcellina - PN</v>
      </c>
    </row>
    <row r="102" spans="1:25" ht="19.5" customHeight="1" x14ac:dyDescent="0.2">
      <c r="A102" s="4" t="s">
        <v>46</v>
      </c>
      <c r="B102" s="5" t="s">
        <v>170</v>
      </c>
      <c r="C102" s="5" t="s">
        <v>170</v>
      </c>
      <c r="D102" s="6" t="s">
        <v>103</v>
      </c>
      <c r="E102" s="7" t="s">
        <v>629</v>
      </c>
      <c r="F102" s="8" t="s">
        <v>630</v>
      </c>
      <c r="G102" s="9" t="s">
        <v>630</v>
      </c>
      <c r="H102" s="8"/>
      <c r="I102" s="10">
        <v>2</v>
      </c>
      <c r="J102" s="8" t="s">
        <v>51</v>
      </c>
      <c r="K102" s="8" t="s">
        <v>52</v>
      </c>
      <c r="L102" s="8" t="s">
        <v>591</v>
      </c>
      <c r="M102" s="8" t="s">
        <v>592</v>
      </c>
      <c r="N102" s="11">
        <v>0</v>
      </c>
      <c r="O102" s="10" t="s">
        <v>592</v>
      </c>
      <c r="P102" s="12">
        <v>31013</v>
      </c>
      <c r="Q102" s="12">
        <v>31013</v>
      </c>
      <c r="R102" s="13">
        <v>31013</v>
      </c>
      <c r="S102" s="11">
        <v>31013</v>
      </c>
      <c r="T102" s="12" t="s">
        <v>631</v>
      </c>
      <c r="U102" s="14">
        <v>767</v>
      </c>
      <c r="V102" s="8" t="s">
        <v>56</v>
      </c>
      <c r="W102" s="8" t="s">
        <v>57</v>
      </c>
      <c r="X102" s="8" t="s">
        <v>594</v>
      </c>
      <c r="Y102" s="15" t="str">
        <f t="shared" si="1"/>
        <v>Moraro - GO</v>
      </c>
    </row>
    <row r="103" spans="1:25" ht="19.5" customHeight="1" x14ac:dyDescent="0.2">
      <c r="A103" s="4" t="s">
        <v>46</v>
      </c>
      <c r="B103" s="5" t="s">
        <v>410</v>
      </c>
      <c r="C103" s="5" t="s">
        <v>410</v>
      </c>
      <c r="D103" s="6" t="s">
        <v>159</v>
      </c>
      <c r="E103" s="7" t="s">
        <v>779</v>
      </c>
      <c r="F103" s="8" t="s">
        <v>780</v>
      </c>
      <c r="G103" s="9" t="s">
        <v>780</v>
      </c>
      <c r="H103" s="8"/>
      <c r="I103" s="10">
        <v>2</v>
      </c>
      <c r="J103" s="8" t="s">
        <v>51</v>
      </c>
      <c r="K103" s="8" t="s">
        <v>52</v>
      </c>
      <c r="L103" s="8" t="s">
        <v>703</v>
      </c>
      <c r="M103" s="8" t="s">
        <v>704</v>
      </c>
      <c r="N103" s="11">
        <v>0</v>
      </c>
      <c r="O103" s="10" t="s">
        <v>704</v>
      </c>
      <c r="P103" s="12">
        <v>93028</v>
      </c>
      <c r="Q103" s="12">
        <v>93028</v>
      </c>
      <c r="R103" s="13">
        <v>93028</v>
      </c>
      <c r="S103" s="11">
        <v>93028</v>
      </c>
      <c r="T103" s="12" t="s">
        <v>781</v>
      </c>
      <c r="U103" s="14">
        <v>2865</v>
      </c>
      <c r="V103" s="8" t="s">
        <v>56</v>
      </c>
      <c r="W103" s="8" t="s">
        <v>57</v>
      </c>
      <c r="X103" s="8" t="s">
        <v>706</v>
      </c>
      <c r="Y103" s="15" t="str">
        <f t="shared" si="1"/>
        <v>Morsano al Tagliamento - PN</v>
      </c>
    </row>
    <row r="104" spans="1:25" ht="19.5" customHeight="1" x14ac:dyDescent="0.2">
      <c r="A104" s="4" t="s">
        <v>46</v>
      </c>
      <c r="B104" s="5" t="s">
        <v>47</v>
      </c>
      <c r="C104" s="5" t="s">
        <v>47</v>
      </c>
      <c r="D104" s="6" t="s">
        <v>286</v>
      </c>
      <c r="E104" s="7" t="s">
        <v>287</v>
      </c>
      <c r="F104" s="8" t="s">
        <v>288</v>
      </c>
      <c r="G104" s="9" t="s">
        <v>288</v>
      </c>
      <c r="H104" s="8"/>
      <c r="I104" s="10">
        <v>2</v>
      </c>
      <c r="J104" s="8" t="s">
        <v>51</v>
      </c>
      <c r="K104" s="8" t="s">
        <v>52</v>
      </c>
      <c r="L104" s="8" t="s">
        <v>53</v>
      </c>
      <c r="M104" s="8" t="s">
        <v>54</v>
      </c>
      <c r="N104" s="11">
        <v>0</v>
      </c>
      <c r="O104" s="10" t="s">
        <v>54</v>
      </c>
      <c r="P104" s="12">
        <v>30062</v>
      </c>
      <c r="Q104" s="12">
        <v>30062</v>
      </c>
      <c r="R104" s="13">
        <v>30062</v>
      </c>
      <c r="S104" s="11">
        <v>30062</v>
      </c>
      <c r="T104" s="12" t="s">
        <v>289</v>
      </c>
      <c r="U104" s="14">
        <v>5045</v>
      </c>
      <c r="V104" s="8" t="s">
        <v>56</v>
      </c>
      <c r="W104" s="8" t="s">
        <v>57</v>
      </c>
      <c r="X104" s="8" t="s">
        <v>58</v>
      </c>
      <c r="Y104" s="15" t="str">
        <f t="shared" si="1"/>
        <v>Mortegliano - UD</v>
      </c>
    </row>
    <row r="105" spans="1:25" ht="19.5" customHeight="1" x14ac:dyDescent="0.2">
      <c r="A105" s="4" t="s">
        <v>46</v>
      </c>
      <c r="B105" s="5" t="s">
        <v>47</v>
      </c>
      <c r="C105" s="5" t="s">
        <v>47</v>
      </c>
      <c r="D105" s="6" t="s">
        <v>290</v>
      </c>
      <c r="E105" s="7" t="s">
        <v>291</v>
      </c>
      <c r="F105" s="8" t="s">
        <v>292</v>
      </c>
      <c r="G105" s="9" t="s">
        <v>292</v>
      </c>
      <c r="H105" s="8"/>
      <c r="I105" s="10">
        <v>2</v>
      </c>
      <c r="J105" s="8" t="s">
        <v>51</v>
      </c>
      <c r="K105" s="8" t="s">
        <v>52</v>
      </c>
      <c r="L105" s="8" t="s">
        <v>53</v>
      </c>
      <c r="M105" s="8" t="s">
        <v>54</v>
      </c>
      <c r="N105" s="11">
        <v>0</v>
      </c>
      <c r="O105" s="10" t="s">
        <v>54</v>
      </c>
      <c r="P105" s="12">
        <v>30063</v>
      </c>
      <c r="Q105" s="12">
        <v>30063</v>
      </c>
      <c r="R105" s="13">
        <v>30063</v>
      </c>
      <c r="S105" s="11">
        <v>30063</v>
      </c>
      <c r="T105" s="12" t="s">
        <v>293</v>
      </c>
      <c r="U105" s="14">
        <v>2391</v>
      </c>
      <c r="V105" s="8" t="s">
        <v>56</v>
      </c>
      <c r="W105" s="8" t="s">
        <v>57</v>
      </c>
      <c r="X105" s="8" t="s">
        <v>58</v>
      </c>
      <c r="Y105" s="15" t="str">
        <f t="shared" si="1"/>
        <v>Moruzzo - UD</v>
      </c>
    </row>
    <row r="106" spans="1:25" ht="19.5" customHeight="1" x14ac:dyDescent="0.2">
      <c r="A106" s="4" t="s">
        <v>46</v>
      </c>
      <c r="B106" s="5" t="s">
        <v>170</v>
      </c>
      <c r="C106" s="5" t="s">
        <v>170</v>
      </c>
      <c r="D106" s="6" t="s">
        <v>107</v>
      </c>
      <c r="E106" s="7" t="s">
        <v>632</v>
      </c>
      <c r="F106" s="8" t="s">
        <v>633</v>
      </c>
      <c r="G106" s="9" t="s">
        <v>633</v>
      </c>
      <c r="H106" s="8"/>
      <c r="I106" s="10">
        <v>2</v>
      </c>
      <c r="J106" s="8" t="s">
        <v>51</v>
      </c>
      <c r="K106" s="8" t="s">
        <v>52</v>
      </c>
      <c r="L106" s="8" t="s">
        <v>591</v>
      </c>
      <c r="M106" s="8" t="s">
        <v>592</v>
      </c>
      <c r="N106" s="11">
        <v>0</v>
      </c>
      <c r="O106" s="10" t="s">
        <v>592</v>
      </c>
      <c r="P106" s="12">
        <v>31014</v>
      </c>
      <c r="Q106" s="12">
        <v>31014</v>
      </c>
      <c r="R106" s="13">
        <v>31014</v>
      </c>
      <c r="S106" s="11">
        <v>31014</v>
      </c>
      <c r="T106" s="12" t="s">
        <v>634</v>
      </c>
      <c r="U106" s="14">
        <v>1659</v>
      </c>
      <c r="V106" s="8" t="s">
        <v>56</v>
      </c>
      <c r="W106" s="8" t="s">
        <v>57</v>
      </c>
      <c r="X106" s="8" t="s">
        <v>594</v>
      </c>
      <c r="Y106" s="15" t="str">
        <f t="shared" si="1"/>
        <v>Mossa - GO</v>
      </c>
    </row>
    <row r="107" spans="1:25" ht="19.5" customHeight="1" x14ac:dyDescent="0.2">
      <c r="A107" s="4" t="s">
        <v>46</v>
      </c>
      <c r="B107" s="5" t="s">
        <v>174</v>
      </c>
      <c r="C107" s="5" t="s">
        <v>174</v>
      </c>
      <c r="D107" s="6" t="s">
        <v>63</v>
      </c>
      <c r="E107" s="7" t="s">
        <v>686</v>
      </c>
      <c r="F107" s="8" t="s">
        <v>687</v>
      </c>
      <c r="G107" s="9" t="s">
        <v>687</v>
      </c>
      <c r="H107" s="8"/>
      <c r="I107" s="10">
        <v>2</v>
      </c>
      <c r="J107" s="8" t="s">
        <v>51</v>
      </c>
      <c r="K107" s="8" t="s">
        <v>52</v>
      </c>
      <c r="L107" s="8" t="s">
        <v>677</v>
      </c>
      <c r="M107" s="8" t="s">
        <v>678</v>
      </c>
      <c r="N107" s="11">
        <v>0</v>
      </c>
      <c r="O107" s="10" t="s">
        <v>678</v>
      </c>
      <c r="P107" s="12">
        <v>32003</v>
      </c>
      <c r="Q107" s="12">
        <v>32003</v>
      </c>
      <c r="R107" s="13">
        <v>32003</v>
      </c>
      <c r="S107" s="11">
        <v>32003</v>
      </c>
      <c r="T107" s="11" t="s">
        <v>688</v>
      </c>
      <c r="U107" s="14">
        <v>13022</v>
      </c>
      <c r="V107" s="8" t="s">
        <v>56</v>
      </c>
      <c r="W107" s="8" t="s">
        <v>57</v>
      </c>
      <c r="X107" s="8" t="s">
        <v>680</v>
      </c>
      <c r="Y107" s="15" t="str">
        <f t="shared" si="1"/>
        <v>Muggia - TS</v>
      </c>
    </row>
    <row r="108" spans="1:25" ht="19.5" customHeight="1" x14ac:dyDescent="0.2">
      <c r="A108" s="4" t="s">
        <v>46</v>
      </c>
      <c r="B108" s="5" t="s">
        <v>47</v>
      </c>
      <c r="C108" s="5" t="s">
        <v>47</v>
      </c>
      <c r="D108" s="6" t="s">
        <v>294</v>
      </c>
      <c r="E108" s="7" t="s">
        <v>295</v>
      </c>
      <c r="F108" s="8" t="s">
        <v>296</v>
      </c>
      <c r="G108" s="9" t="s">
        <v>296</v>
      </c>
      <c r="H108" s="8"/>
      <c r="I108" s="10">
        <v>2</v>
      </c>
      <c r="J108" s="8" t="s">
        <v>51</v>
      </c>
      <c r="K108" s="8" t="s">
        <v>52</v>
      </c>
      <c r="L108" s="8" t="s">
        <v>53</v>
      </c>
      <c r="M108" s="8" t="s">
        <v>54</v>
      </c>
      <c r="N108" s="11">
        <v>0</v>
      </c>
      <c r="O108" s="10" t="s">
        <v>54</v>
      </c>
      <c r="P108" s="12">
        <v>30064</v>
      </c>
      <c r="Q108" s="12">
        <v>30064</v>
      </c>
      <c r="R108" s="13">
        <v>30064</v>
      </c>
      <c r="S108" s="11">
        <v>30064</v>
      </c>
      <c r="T108" s="12" t="s">
        <v>297</v>
      </c>
      <c r="U108" s="14">
        <v>2641</v>
      </c>
      <c r="V108" s="8" t="s">
        <v>56</v>
      </c>
      <c r="W108" s="8" t="s">
        <v>57</v>
      </c>
      <c r="X108" s="8" t="s">
        <v>58</v>
      </c>
      <c r="Y108" s="15" t="str">
        <f t="shared" si="1"/>
        <v>Muzzana del Turgnano - UD</v>
      </c>
    </row>
    <row r="109" spans="1:25" ht="19.5" customHeight="1" x14ac:dyDescent="0.2">
      <c r="A109" s="4" t="s">
        <v>46</v>
      </c>
      <c r="B109" s="5" t="s">
        <v>47</v>
      </c>
      <c r="C109" s="5" t="s">
        <v>47</v>
      </c>
      <c r="D109" s="6" t="s">
        <v>298</v>
      </c>
      <c r="E109" s="7" t="s">
        <v>299</v>
      </c>
      <c r="F109" s="8" t="s">
        <v>300</v>
      </c>
      <c r="G109" s="9" t="s">
        <v>300</v>
      </c>
      <c r="H109" s="8"/>
      <c r="I109" s="10">
        <v>2</v>
      </c>
      <c r="J109" s="8" t="s">
        <v>51</v>
      </c>
      <c r="K109" s="8" t="s">
        <v>52</v>
      </c>
      <c r="L109" s="8" t="s">
        <v>53</v>
      </c>
      <c r="M109" s="8" t="s">
        <v>54</v>
      </c>
      <c r="N109" s="11">
        <v>0</v>
      </c>
      <c r="O109" s="10" t="s">
        <v>54</v>
      </c>
      <c r="P109" s="12">
        <v>30065</v>
      </c>
      <c r="Q109" s="12">
        <v>30065</v>
      </c>
      <c r="R109" s="13">
        <v>30065</v>
      </c>
      <c r="S109" s="11">
        <v>30065</v>
      </c>
      <c r="T109" s="12" t="s">
        <v>301</v>
      </c>
      <c r="U109" s="14">
        <v>2778</v>
      </c>
      <c r="V109" s="8" t="s">
        <v>56</v>
      </c>
      <c r="W109" s="8" t="s">
        <v>57</v>
      </c>
      <c r="X109" s="8" t="s">
        <v>58</v>
      </c>
      <c r="Y109" s="15" t="str">
        <f t="shared" si="1"/>
        <v>Nimis - UD</v>
      </c>
    </row>
    <row r="110" spans="1:25" ht="19.5" customHeight="1" x14ac:dyDescent="0.2">
      <c r="A110" s="4" t="s">
        <v>46</v>
      </c>
      <c r="B110" s="5" t="s">
        <v>47</v>
      </c>
      <c r="C110" s="5" t="s">
        <v>47</v>
      </c>
      <c r="D110" s="6" t="s">
        <v>302</v>
      </c>
      <c r="E110" s="7" t="s">
        <v>303</v>
      </c>
      <c r="F110" s="8" t="s">
        <v>304</v>
      </c>
      <c r="G110" s="9" t="s">
        <v>304</v>
      </c>
      <c r="H110" s="8"/>
      <c r="I110" s="10">
        <v>2</v>
      </c>
      <c r="J110" s="8" t="s">
        <v>51</v>
      </c>
      <c r="K110" s="8" t="s">
        <v>52</v>
      </c>
      <c r="L110" s="8" t="s">
        <v>53</v>
      </c>
      <c r="M110" s="8" t="s">
        <v>54</v>
      </c>
      <c r="N110" s="11">
        <v>0</v>
      </c>
      <c r="O110" s="10" t="s">
        <v>54</v>
      </c>
      <c r="P110" s="12">
        <v>30066</v>
      </c>
      <c r="Q110" s="12">
        <v>30066</v>
      </c>
      <c r="R110" s="13">
        <v>30066</v>
      </c>
      <c r="S110" s="11">
        <v>30066</v>
      </c>
      <c r="T110" s="12" t="s">
        <v>305</v>
      </c>
      <c r="U110" s="14">
        <v>3006</v>
      </c>
      <c r="V110" s="8" t="s">
        <v>56</v>
      </c>
      <c r="W110" s="8" t="s">
        <v>57</v>
      </c>
      <c r="X110" s="8" t="s">
        <v>58</v>
      </c>
      <c r="Y110" s="15" t="str">
        <f t="shared" si="1"/>
        <v>Osoppo - UD</v>
      </c>
    </row>
    <row r="111" spans="1:25" ht="19.5" customHeight="1" x14ac:dyDescent="0.2">
      <c r="A111" s="4" t="s">
        <v>46</v>
      </c>
      <c r="B111" s="5" t="s">
        <v>47</v>
      </c>
      <c r="C111" s="5" t="s">
        <v>47</v>
      </c>
      <c r="D111" s="6" t="s">
        <v>306</v>
      </c>
      <c r="E111" s="7" t="s">
        <v>307</v>
      </c>
      <c r="F111" s="8" t="s">
        <v>308</v>
      </c>
      <c r="G111" s="9" t="s">
        <v>308</v>
      </c>
      <c r="H111" s="8"/>
      <c r="I111" s="10">
        <v>2</v>
      </c>
      <c r="J111" s="8" t="s">
        <v>51</v>
      </c>
      <c r="K111" s="8" t="s">
        <v>52</v>
      </c>
      <c r="L111" s="8" t="s">
        <v>53</v>
      </c>
      <c r="M111" s="8" t="s">
        <v>54</v>
      </c>
      <c r="N111" s="11">
        <v>0</v>
      </c>
      <c r="O111" s="10" t="s">
        <v>54</v>
      </c>
      <c r="P111" s="12">
        <v>30067</v>
      </c>
      <c r="Q111" s="12">
        <v>30067</v>
      </c>
      <c r="R111" s="13">
        <v>30067</v>
      </c>
      <c r="S111" s="11">
        <v>30067</v>
      </c>
      <c r="T111" s="11" t="s">
        <v>309</v>
      </c>
      <c r="U111" s="14">
        <v>2010</v>
      </c>
      <c r="V111" s="8" t="s">
        <v>56</v>
      </c>
      <c r="W111" s="8" t="s">
        <v>57</v>
      </c>
      <c r="X111" s="8" t="s">
        <v>58</v>
      </c>
      <c r="Y111" s="15" t="str">
        <f t="shared" si="1"/>
        <v>Ovaro - UD</v>
      </c>
    </row>
    <row r="112" spans="1:25" ht="19.5" customHeight="1" x14ac:dyDescent="0.2">
      <c r="A112" s="4" t="s">
        <v>46</v>
      </c>
      <c r="B112" s="5" t="s">
        <v>47</v>
      </c>
      <c r="C112" s="5" t="s">
        <v>47</v>
      </c>
      <c r="D112" s="6" t="s">
        <v>310</v>
      </c>
      <c r="E112" s="7" t="s">
        <v>311</v>
      </c>
      <c r="F112" s="8" t="s">
        <v>312</v>
      </c>
      <c r="G112" s="9" t="s">
        <v>312</v>
      </c>
      <c r="H112" s="8"/>
      <c r="I112" s="10">
        <v>2</v>
      </c>
      <c r="J112" s="8" t="s">
        <v>51</v>
      </c>
      <c r="K112" s="8" t="s">
        <v>52</v>
      </c>
      <c r="L112" s="8" t="s">
        <v>53</v>
      </c>
      <c r="M112" s="8" t="s">
        <v>54</v>
      </c>
      <c r="N112" s="11">
        <v>0</v>
      </c>
      <c r="O112" s="10" t="s">
        <v>54</v>
      </c>
      <c r="P112" s="12">
        <v>30068</v>
      </c>
      <c r="Q112" s="12">
        <v>30068</v>
      </c>
      <c r="R112" s="13">
        <v>30068</v>
      </c>
      <c r="S112" s="11">
        <v>30068</v>
      </c>
      <c r="T112" s="12" t="s">
        <v>313</v>
      </c>
      <c r="U112" s="14">
        <v>5044</v>
      </c>
      <c r="V112" s="8" t="s">
        <v>56</v>
      </c>
      <c r="W112" s="8" t="s">
        <v>57</v>
      </c>
      <c r="X112" s="8" t="s">
        <v>58</v>
      </c>
      <c r="Y112" s="15" t="str">
        <f t="shared" si="1"/>
        <v>Pagnacco - UD</v>
      </c>
    </row>
    <row r="113" spans="1:25" ht="19.5" customHeight="1" x14ac:dyDescent="0.2">
      <c r="A113" s="4" t="s">
        <v>46</v>
      </c>
      <c r="B113" s="5" t="s">
        <v>47</v>
      </c>
      <c r="C113" s="5" t="s">
        <v>47</v>
      </c>
      <c r="D113" s="6" t="s">
        <v>314</v>
      </c>
      <c r="E113" s="7" t="s">
        <v>315</v>
      </c>
      <c r="F113" s="8" t="s">
        <v>316</v>
      </c>
      <c r="G113" s="9" t="s">
        <v>316</v>
      </c>
      <c r="H113" s="8"/>
      <c r="I113" s="10">
        <v>2</v>
      </c>
      <c r="J113" s="8" t="s">
        <v>51</v>
      </c>
      <c r="K113" s="8" t="s">
        <v>52</v>
      </c>
      <c r="L113" s="8" t="s">
        <v>53</v>
      </c>
      <c r="M113" s="8" t="s">
        <v>54</v>
      </c>
      <c r="N113" s="11">
        <v>0</v>
      </c>
      <c r="O113" s="10" t="s">
        <v>54</v>
      </c>
      <c r="P113" s="12">
        <v>30069</v>
      </c>
      <c r="Q113" s="12">
        <v>30069</v>
      </c>
      <c r="R113" s="13">
        <v>30069</v>
      </c>
      <c r="S113" s="11">
        <v>30069</v>
      </c>
      <c r="T113" s="12" t="s">
        <v>317</v>
      </c>
      <c r="U113" s="14">
        <v>3008</v>
      </c>
      <c r="V113" s="8" t="s">
        <v>56</v>
      </c>
      <c r="W113" s="8" t="s">
        <v>57</v>
      </c>
      <c r="X113" s="8" t="s">
        <v>58</v>
      </c>
      <c r="Y113" s="15" t="str">
        <f t="shared" si="1"/>
        <v>Palazzolo dello Stella - UD</v>
      </c>
    </row>
    <row r="114" spans="1:25" ht="19.5" customHeight="1" x14ac:dyDescent="0.2">
      <c r="A114" s="4" t="s">
        <v>46</v>
      </c>
      <c r="B114" s="5" t="s">
        <v>47</v>
      </c>
      <c r="C114" s="5" t="s">
        <v>47</v>
      </c>
      <c r="D114" s="6" t="s">
        <v>318</v>
      </c>
      <c r="E114" s="7" t="s">
        <v>319</v>
      </c>
      <c r="F114" s="8" t="s">
        <v>320</v>
      </c>
      <c r="G114" s="9" t="s">
        <v>320</v>
      </c>
      <c r="H114" s="8"/>
      <c r="I114" s="10">
        <v>2</v>
      </c>
      <c r="J114" s="8" t="s">
        <v>51</v>
      </c>
      <c r="K114" s="8" t="s">
        <v>52</v>
      </c>
      <c r="L114" s="8" t="s">
        <v>53</v>
      </c>
      <c r="M114" s="8" t="s">
        <v>54</v>
      </c>
      <c r="N114" s="11">
        <v>0</v>
      </c>
      <c r="O114" s="10" t="s">
        <v>54</v>
      </c>
      <c r="P114" s="12">
        <v>30070</v>
      </c>
      <c r="Q114" s="12">
        <v>30070</v>
      </c>
      <c r="R114" s="13">
        <v>30070</v>
      </c>
      <c r="S114" s="11">
        <v>30070</v>
      </c>
      <c r="T114" s="12" t="s">
        <v>321</v>
      </c>
      <c r="U114" s="14">
        <v>5409</v>
      </c>
      <c r="V114" s="8" t="s">
        <v>56</v>
      </c>
      <c r="W114" s="8" t="s">
        <v>57</v>
      </c>
      <c r="X114" s="8" t="s">
        <v>58</v>
      </c>
      <c r="Y114" s="15" t="str">
        <f t="shared" si="1"/>
        <v>Palmanova - UD</v>
      </c>
    </row>
    <row r="115" spans="1:25" ht="19.5" customHeight="1" x14ac:dyDescent="0.2">
      <c r="A115" s="4" t="s">
        <v>46</v>
      </c>
      <c r="B115" s="5" t="s">
        <v>47</v>
      </c>
      <c r="C115" s="5" t="s">
        <v>47</v>
      </c>
      <c r="D115" s="6" t="s">
        <v>322</v>
      </c>
      <c r="E115" s="7" t="s">
        <v>323</v>
      </c>
      <c r="F115" s="8" t="s">
        <v>324</v>
      </c>
      <c r="G115" s="9" t="s">
        <v>324</v>
      </c>
      <c r="H115" s="8"/>
      <c r="I115" s="10">
        <v>2</v>
      </c>
      <c r="J115" s="8" t="s">
        <v>51</v>
      </c>
      <c r="K115" s="8" t="s">
        <v>52</v>
      </c>
      <c r="L115" s="8" t="s">
        <v>53</v>
      </c>
      <c r="M115" s="8" t="s">
        <v>54</v>
      </c>
      <c r="N115" s="11">
        <v>0</v>
      </c>
      <c r="O115" s="10" t="s">
        <v>54</v>
      </c>
      <c r="P115" s="12">
        <v>30071</v>
      </c>
      <c r="Q115" s="12">
        <v>30071</v>
      </c>
      <c r="R115" s="13">
        <v>30071</v>
      </c>
      <c r="S115" s="11">
        <v>30071</v>
      </c>
      <c r="T115" s="12" t="s">
        <v>325</v>
      </c>
      <c r="U115" s="14">
        <v>2372</v>
      </c>
      <c r="V115" s="8" t="s">
        <v>56</v>
      </c>
      <c r="W115" s="8" t="s">
        <v>57</v>
      </c>
      <c r="X115" s="8" t="s">
        <v>58</v>
      </c>
      <c r="Y115" s="15" t="str">
        <f t="shared" si="1"/>
        <v>Paluzza - UD</v>
      </c>
    </row>
    <row r="116" spans="1:25" ht="19.5" customHeight="1" x14ac:dyDescent="0.2">
      <c r="A116" s="4" t="s">
        <v>46</v>
      </c>
      <c r="B116" s="5" t="s">
        <v>47</v>
      </c>
      <c r="C116" s="5" t="s">
        <v>47</v>
      </c>
      <c r="D116" s="6" t="s">
        <v>326</v>
      </c>
      <c r="E116" s="7" t="s">
        <v>327</v>
      </c>
      <c r="F116" s="8" t="s">
        <v>328</v>
      </c>
      <c r="G116" s="9" t="s">
        <v>328</v>
      </c>
      <c r="H116" s="8"/>
      <c r="I116" s="10">
        <v>2</v>
      </c>
      <c r="J116" s="8" t="s">
        <v>51</v>
      </c>
      <c r="K116" s="8" t="s">
        <v>52</v>
      </c>
      <c r="L116" s="8" t="s">
        <v>53</v>
      </c>
      <c r="M116" s="8" t="s">
        <v>54</v>
      </c>
      <c r="N116" s="11">
        <v>0</v>
      </c>
      <c r="O116" s="10" t="s">
        <v>54</v>
      </c>
      <c r="P116" s="12">
        <v>30072</v>
      </c>
      <c r="Q116" s="12">
        <v>30072</v>
      </c>
      <c r="R116" s="13">
        <v>30072</v>
      </c>
      <c r="S116" s="11">
        <v>30072</v>
      </c>
      <c r="T116" s="12" t="s">
        <v>329</v>
      </c>
      <c r="U116" s="14">
        <v>9375</v>
      </c>
      <c r="V116" s="8" t="s">
        <v>56</v>
      </c>
      <c r="W116" s="8" t="s">
        <v>57</v>
      </c>
      <c r="X116" s="8" t="s">
        <v>58</v>
      </c>
      <c r="Y116" s="15" t="str">
        <f t="shared" si="1"/>
        <v>Pasian di Prato - UD</v>
      </c>
    </row>
    <row r="117" spans="1:25" ht="19.5" customHeight="1" x14ac:dyDescent="0.2">
      <c r="A117" s="4" t="s">
        <v>46</v>
      </c>
      <c r="B117" s="5" t="s">
        <v>410</v>
      </c>
      <c r="C117" s="5" t="s">
        <v>410</v>
      </c>
      <c r="D117" s="6" t="s">
        <v>163</v>
      </c>
      <c r="E117" s="7" t="s">
        <v>782</v>
      </c>
      <c r="F117" s="8" t="s">
        <v>783</v>
      </c>
      <c r="G117" s="9" t="s">
        <v>783</v>
      </c>
      <c r="H117" s="8"/>
      <c r="I117" s="10">
        <v>2</v>
      </c>
      <c r="J117" s="8" t="s">
        <v>51</v>
      </c>
      <c r="K117" s="8" t="s">
        <v>52</v>
      </c>
      <c r="L117" s="8" t="s">
        <v>703</v>
      </c>
      <c r="M117" s="8" t="s">
        <v>704</v>
      </c>
      <c r="N117" s="11">
        <v>0</v>
      </c>
      <c r="O117" s="10" t="s">
        <v>704</v>
      </c>
      <c r="P117" s="12">
        <v>93029</v>
      </c>
      <c r="Q117" s="12">
        <v>93029</v>
      </c>
      <c r="R117" s="13">
        <v>93029</v>
      </c>
      <c r="S117" s="11">
        <v>93029</v>
      </c>
      <c r="T117" s="12" t="s">
        <v>784</v>
      </c>
      <c r="U117" s="14">
        <v>7843</v>
      </c>
      <c r="V117" s="8" t="s">
        <v>56</v>
      </c>
      <c r="W117" s="8" t="s">
        <v>57</v>
      </c>
      <c r="X117" s="8" t="s">
        <v>706</v>
      </c>
      <c r="Y117" s="15" t="str">
        <f t="shared" si="1"/>
        <v>Pasiano di Pordenone - PN</v>
      </c>
    </row>
    <row r="118" spans="1:25" ht="19.5" customHeight="1" x14ac:dyDescent="0.2">
      <c r="A118" s="4" t="s">
        <v>46</v>
      </c>
      <c r="B118" s="5" t="s">
        <v>47</v>
      </c>
      <c r="C118" s="5" t="s">
        <v>47</v>
      </c>
      <c r="D118" s="6" t="s">
        <v>330</v>
      </c>
      <c r="E118" s="7" t="s">
        <v>331</v>
      </c>
      <c r="F118" s="8" t="s">
        <v>332</v>
      </c>
      <c r="G118" s="9" t="s">
        <v>332</v>
      </c>
      <c r="H118" s="8"/>
      <c r="I118" s="10">
        <v>2</v>
      </c>
      <c r="J118" s="8" t="s">
        <v>51</v>
      </c>
      <c r="K118" s="8" t="s">
        <v>52</v>
      </c>
      <c r="L118" s="8" t="s">
        <v>53</v>
      </c>
      <c r="M118" s="8" t="s">
        <v>54</v>
      </c>
      <c r="N118" s="11">
        <v>0</v>
      </c>
      <c r="O118" s="10" t="s">
        <v>54</v>
      </c>
      <c r="P118" s="12">
        <v>30073</v>
      </c>
      <c r="Q118" s="12">
        <v>30073</v>
      </c>
      <c r="R118" s="13">
        <v>30073</v>
      </c>
      <c r="S118" s="11">
        <v>30073</v>
      </c>
      <c r="T118" s="12" t="s">
        <v>333</v>
      </c>
      <c r="U118" s="14">
        <v>2737</v>
      </c>
      <c r="V118" s="8" t="s">
        <v>56</v>
      </c>
      <c r="W118" s="8" t="s">
        <v>57</v>
      </c>
      <c r="X118" s="8" t="s">
        <v>58</v>
      </c>
      <c r="Y118" s="15" t="str">
        <f t="shared" si="1"/>
        <v>Paularo - UD</v>
      </c>
    </row>
    <row r="119" spans="1:25" ht="19.5" customHeight="1" x14ac:dyDescent="0.2">
      <c r="A119" s="4" t="s">
        <v>46</v>
      </c>
      <c r="B119" s="5" t="s">
        <v>47</v>
      </c>
      <c r="C119" s="5" t="s">
        <v>47</v>
      </c>
      <c r="D119" s="6" t="s">
        <v>334</v>
      </c>
      <c r="E119" s="7" t="s">
        <v>335</v>
      </c>
      <c r="F119" s="8" t="s">
        <v>336</v>
      </c>
      <c r="G119" s="9" t="s">
        <v>336</v>
      </c>
      <c r="H119" s="8"/>
      <c r="I119" s="10">
        <v>2</v>
      </c>
      <c r="J119" s="8" t="s">
        <v>51</v>
      </c>
      <c r="K119" s="8" t="s">
        <v>52</v>
      </c>
      <c r="L119" s="8" t="s">
        <v>53</v>
      </c>
      <c r="M119" s="8" t="s">
        <v>54</v>
      </c>
      <c r="N119" s="11">
        <v>0</v>
      </c>
      <c r="O119" s="10" t="s">
        <v>54</v>
      </c>
      <c r="P119" s="12">
        <v>30074</v>
      </c>
      <c r="Q119" s="12">
        <v>30074</v>
      </c>
      <c r="R119" s="13">
        <v>30074</v>
      </c>
      <c r="S119" s="11">
        <v>30074</v>
      </c>
      <c r="T119" s="12" t="s">
        <v>337</v>
      </c>
      <c r="U119" s="14">
        <v>5698</v>
      </c>
      <c r="V119" s="8" t="s">
        <v>56</v>
      </c>
      <c r="W119" s="8" t="s">
        <v>57</v>
      </c>
      <c r="X119" s="8" t="s">
        <v>58</v>
      </c>
      <c r="Y119" s="15" t="str">
        <f t="shared" si="1"/>
        <v>Pavia di Udine - UD</v>
      </c>
    </row>
    <row r="120" spans="1:25" ht="19.5" customHeight="1" x14ac:dyDescent="0.2">
      <c r="A120" s="4" t="s">
        <v>46</v>
      </c>
      <c r="B120" s="5" t="s">
        <v>410</v>
      </c>
      <c r="C120" s="5" t="s">
        <v>410</v>
      </c>
      <c r="D120" s="6" t="s">
        <v>47</v>
      </c>
      <c r="E120" s="7" t="s">
        <v>785</v>
      </c>
      <c r="F120" s="8" t="s">
        <v>786</v>
      </c>
      <c r="G120" s="9" t="s">
        <v>786</v>
      </c>
      <c r="H120" s="8"/>
      <c r="I120" s="10">
        <v>2</v>
      </c>
      <c r="J120" s="8" t="s">
        <v>51</v>
      </c>
      <c r="K120" s="8" t="s">
        <v>52</v>
      </c>
      <c r="L120" s="8" t="s">
        <v>703</v>
      </c>
      <c r="M120" s="8" t="s">
        <v>704</v>
      </c>
      <c r="N120" s="11">
        <v>0</v>
      </c>
      <c r="O120" s="10" t="s">
        <v>704</v>
      </c>
      <c r="P120" s="12">
        <v>93030</v>
      </c>
      <c r="Q120" s="12">
        <v>93030</v>
      </c>
      <c r="R120" s="13">
        <v>93030</v>
      </c>
      <c r="S120" s="11">
        <v>93030</v>
      </c>
      <c r="T120" s="12" t="s">
        <v>787</v>
      </c>
      <c r="U120" s="14">
        <v>1567</v>
      </c>
      <c r="V120" s="8" t="s">
        <v>56</v>
      </c>
      <c r="W120" s="8" t="s">
        <v>57</v>
      </c>
      <c r="X120" s="8" t="s">
        <v>706</v>
      </c>
      <c r="Y120" s="15" t="str">
        <f t="shared" si="1"/>
        <v>Pinzano al Tagliamento - PN</v>
      </c>
    </row>
    <row r="121" spans="1:25" ht="19.5" customHeight="1" x14ac:dyDescent="0.2">
      <c r="A121" s="4" t="s">
        <v>46</v>
      </c>
      <c r="B121" s="5" t="s">
        <v>47</v>
      </c>
      <c r="C121" s="5" t="s">
        <v>47</v>
      </c>
      <c r="D121" s="6" t="s">
        <v>338</v>
      </c>
      <c r="E121" s="7" t="s">
        <v>339</v>
      </c>
      <c r="F121" s="8" t="s">
        <v>340</v>
      </c>
      <c r="G121" s="9" t="s">
        <v>340</v>
      </c>
      <c r="H121" s="8"/>
      <c r="I121" s="10">
        <v>2</v>
      </c>
      <c r="J121" s="8" t="s">
        <v>51</v>
      </c>
      <c r="K121" s="8" t="s">
        <v>52</v>
      </c>
      <c r="L121" s="8" t="s">
        <v>53</v>
      </c>
      <c r="M121" s="8" t="s">
        <v>54</v>
      </c>
      <c r="N121" s="11">
        <v>0</v>
      </c>
      <c r="O121" s="10" t="s">
        <v>54</v>
      </c>
      <c r="P121" s="12">
        <v>30075</v>
      </c>
      <c r="Q121" s="12">
        <v>30075</v>
      </c>
      <c r="R121" s="13">
        <v>30075</v>
      </c>
      <c r="S121" s="11">
        <v>30075</v>
      </c>
      <c r="T121" s="12" t="s">
        <v>341</v>
      </c>
      <c r="U121" s="14">
        <v>2595</v>
      </c>
      <c r="V121" s="8" t="s">
        <v>56</v>
      </c>
      <c r="W121" s="8" t="s">
        <v>57</v>
      </c>
      <c r="X121" s="8" t="s">
        <v>58</v>
      </c>
      <c r="Y121" s="15" t="str">
        <f t="shared" si="1"/>
        <v>Pocenia - UD</v>
      </c>
    </row>
    <row r="122" spans="1:25" ht="19.5" customHeight="1" x14ac:dyDescent="0.2">
      <c r="A122" s="4" t="s">
        <v>46</v>
      </c>
      <c r="B122" s="5" t="s">
        <v>410</v>
      </c>
      <c r="C122" s="5" t="s">
        <v>410</v>
      </c>
      <c r="D122" s="6" t="s">
        <v>170</v>
      </c>
      <c r="E122" s="7" t="s">
        <v>788</v>
      </c>
      <c r="F122" s="8" t="s">
        <v>789</v>
      </c>
      <c r="G122" s="9" t="s">
        <v>789</v>
      </c>
      <c r="H122" s="8"/>
      <c r="I122" s="10">
        <v>2</v>
      </c>
      <c r="J122" s="8" t="s">
        <v>51</v>
      </c>
      <c r="K122" s="8" t="s">
        <v>52</v>
      </c>
      <c r="L122" s="8" t="s">
        <v>703</v>
      </c>
      <c r="M122" s="8" t="s">
        <v>704</v>
      </c>
      <c r="N122" s="11">
        <v>0</v>
      </c>
      <c r="O122" s="10" t="s">
        <v>704</v>
      </c>
      <c r="P122" s="12">
        <v>93031</v>
      </c>
      <c r="Q122" s="12">
        <v>93031</v>
      </c>
      <c r="R122" s="13">
        <v>93031</v>
      </c>
      <c r="S122" s="11">
        <v>93031</v>
      </c>
      <c r="T122" s="12" t="s">
        <v>790</v>
      </c>
      <c r="U122" s="14">
        <v>3176</v>
      </c>
      <c r="V122" s="8" t="s">
        <v>56</v>
      </c>
      <c r="W122" s="8" t="s">
        <v>57</v>
      </c>
      <c r="X122" s="8" t="s">
        <v>706</v>
      </c>
      <c r="Y122" s="15" t="str">
        <f t="shared" si="1"/>
        <v>Polcenigo - PN</v>
      </c>
    </row>
    <row r="123" spans="1:25" ht="19.5" customHeight="1" x14ac:dyDescent="0.2">
      <c r="A123" s="4" t="s">
        <v>46</v>
      </c>
      <c r="B123" s="5" t="s">
        <v>47</v>
      </c>
      <c r="C123" s="5" t="s">
        <v>47</v>
      </c>
      <c r="D123" s="6" t="s">
        <v>342</v>
      </c>
      <c r="E123" s="7" t="s">
        <v>343</v>
      </c>
      <c r="F123" s="8" t="s">
        <v>344</v>
      </c>
      <c r="G123" s="9" t="s">
        <v>344</v>
      </c>
      <c r="H123" s="8"/>
      <c r="I123" s="10">
        <v>2</v>
      </c>
      <c r="J123" s="8" t="s">
        <v>51</v>
      </c>
      <c r="K123" s="8" t="s">
        <v>52</v>
      </c>
      <c r="L123" s="8" t="s">
        <v>53</v>
      </c>
      <c r="M123" s="8" t="s">
        <v>54</v>
      </c>
      <c r="N123" s="11">
        <v>0</v>
      </c>
      <c r="O123" s="10" t="s">
        <v>54</v>
      </c>
      <c r="P123" s="12">
        <v>30076</v>
      </c>
      <c r="Q123" s="12">
        <v>30076</v>
      </c>
      <c r="R123" s="13">
        <v>30076</v>
      </c>
      <c r="S123" s="11">
        <v>30076</v>
      </c>
      <c r="T123" s="11" t="s">
        <v>345</v>
      </c>
      <c r="U123" s="14">
        <v>1503</v>
      </c>
      <c r="V123" s="8" t="s">
        <v>56</v>
      </c>
      <c r="W123" s="8" t="s">
        <v>57</v>
      </c>
      <c r="X123" s="8" t="s">
        <v>58</v>
      </c>
      <c r="Y123" s="15" t="str">
        <f t="shared" si="1"/>
        <v>Pontebba - UD</v>
      </c>
    </row>
    <row r="124" spans="1:25" ht="19.5" customHeight="1" x14ac:dyDescent="0.2">
      <c r="A124" s="4" t="s">
        <v>46</v>
      </c>
      <c r="B124" s="5" t="s">
        <v>410</v>
      </c>
      <c r="C124" s="5" t="s">
        <v>410</v>
      </c>
      <c r="D124" s="6" t="s">
        <v>174</v>
      </c>
      <c r="E124" s="7" t="s">
        <v>791</v>
      </c>
      <c r="F124" s="8" t="s">
        <v>792</v>
      </c>
      <c r="G124" s="9" t="s">
        <v>792</v>
      </c>
      <c r="H124" s="8"/>
      <c r="I124" s="10">
        <v>2</v>
      </c>
      <c r="J124" s="8" t="s">
        <v>51</v>
      </c>
      <c r="K124" s="8" t="s">
        <v>52</v>
      </c>
      <c r="L124" s="8" t="s">
        <v>703</v>
      </c>
      <c r="M124" s="8" t="s">
        <v>704</v>
      </c>
      <c r="N124" s="11">
        <v>0</v>
      </c>
      <c r="O124" s="10" t="s">
        <v>704</v>
      </c>
      <c r="P124" s="12">
        <v>93032</v>
      </c>
      <c r="Q124" s="12">
        <v>93032</v>
      </c>
      <c r="R124" s="13">
        <v>93032</v>
      </c>
      <c r="S124" s="11">
        <v>93032</v>
      </c>
      <c r="T124" s="12" t="s">
        <v>793</v>
      </c>
      <c r="U124" s="14">
        <v>15251</v>
      </c>
      <c r="V124" s="8" t="s">
        <v>56</v>
      </c>
      <c r="W124" s="8" t="s">
        <v>57</v>
      </c>
      <c r="X124" s="8" t="s">
        <v>706</v>
      </c>
      <c r="Y124" s="15" t="str">
        <f t="shared" si="1"/>
        <v>Porcia - PN</v>
      </c>
    </row>
    <row r="125" spans="1:25" ht="19.5" customHeight="1" x14ac:dyDescent="0.2">
      <c r="A125" s="4" t="s">
        <v>46</v>
      </c>
      <c r="B125" s="5" t="s">
        <v>410</v>
      </c>
      <c r="C125" s="5" t="s">
        <v>410</v>
      </c>
      <c r="D125" s="6" t="s">
        <v>178</v>
      </c>
      <c r="E125" s="7" t="s">
        <v>794</v>
      </c>
      <c r="F125" s="8" t="s">
        <v>703</v>
      </c>
      <c r="G125" s="9" t="s">
        <v>703</v>
      </c>
      <c r="H125" s="8"/>
      <c r="I125" s="10">
        <v>2</v>
      </c>
      <c r="J125" s="8" t="s">
        <v>51</v>
      </c>
      <c r="K125" s="8" t="s">
        <v>52</v>
      </c>
      <c r="L125" s="8" t="s">
        <v>703</v>
      </c>
      <c r="M125" s="8" t="s">
        <v>704</v>
      </c>
      <c r="N125" s="11">
        <v>1</v>
      </c>
      <c r="O125" s="10" t="s">
        <v>704</v>
      </c>
      <c r="P125" s="12">
        <v>93033</v>
      </c>
      <c r="Q125" s="12">
        <v>93033</v>
      </c>
      <c r="R125" s="13">
        <v>93033</v>
      </c>
      <c r="S125" s="11">
        <v>93033</v>
      </c>
      <c r="T125" s="12" t="s">
        <v>795</v>
      </c>
      <c r="U125" s="14">
        <v>50583</v>
      </c>
      <c r="V125" s="8" t="s">
        <v>56</v>
      </c>
      <c r="W125" s="8" t="s">
        <v>57</v>
      </c>
      <c r="X125" s="8" t="s">
        <v>706</v>
      </c>
      <c r="Y125" s="15" t="str">
        <f t="shared" si="1"/>
        <v>Pordenone - PN</v>
      </c>
    </row>
    <row r="126" spans="1:25" ht="19.5" customHeight="1" x14ac:dyDescent="0.2">
      <c r="A126" s="4" t="s">
        <v>46</v>
      </c>
      <c r="B126" s="5" t="s">
        <v>47</v>
      </c>
      <c r="C126" s="5" t="s">
        <v>47</v>
      </c>
      <c r="D126" s="6" t="s">
        <v>346</v>
      </c>
      <c r="E126" s="7" t="s">
        <v>347</v>
      </c>
      <c r="F126" s="8" t="s">
        <v>348</v>
      </c>
      <c r="G126" s="9" t="s">
        <v>348</v>
      </c>
      <c r="H126" s="8"/>
      <c r="I126" s="10">
        <v>2</v>
      </c>
      <c r="J126" s="8" t="s">
        <v>51</v>
      </c>
      <c r="K126" s="8" t="s">
        <v>52</v>
      </c>
      <c r="L126" s="8" t="s">
        <v>53</v>
      </c>
      <c r="M126" s="8" t="s">
        <v>54</v>
      </c>
      <c r="N126" s="11">
        <v>0</v>
      </c>
      <c r="O126" s="10" t="s">
        <v>54</v>
      </c>
      <c r="P126" s="12">
        <v>30077</v>
      </c>
      <c r="Q126" s="12">
        <v>30077</v>
      </c>
      <c r="R126" s="13">
        <v>30077</v>
      </c>
      <c r="S126" s="11">
        <v>30077</v>
      </c>
      <c r="T126" s="12" t="s">
        <v>349</v>
      </c>
      <c r="U126" s="14">
        <v>2650</v>
      </c>
      <c r="V126" s="8" t="s">
        <v>56</v>
      </c>
      <c r="W126" s="8" t="s">
        <v>57</v>
      </c>
      <c r="X126" s="8" t="s">
        <v>58</v>
      </c>
      <c r="Y126" s="15" t="str">
        <f t="shared" si="1"/>
        <v>Porpetto - UD</v>
      </c>
    </row>
    <row r="127" spans="1:25" ht="19.5" customHeight="1" x14ac:dyDescent="0.2">
      <c r="A127" s="4" t="s">
        <v>46</v>
      </c>
      <c r="B127" s="5" t="s">
        <v>47</v>
      </c>
      <c r="C127" s="5" t="s">
        <v>47</v>
      </c>
      <c r="D127" s="6" t="s">
        <v>350</v>
      </c>
      <c r="E127" s="7" t="s">
        <v>351</v>
      </c>
      <c r="F127" s="8" t="s">
        <v>352</v>
      </c>
      <c r="G127" s="9" t="s">
        <v>352</v>
      </c>
      <c r="H127" s="8"/>
      <c r="I127" s="10">
        <v>2</v>
      </c>
      <c r="J127" s="8" t="s">
        <v>51</v>
      </c>
      <c r="K127" s="8" t="s">
        <v>52</v>
      </c>
      <c r="L127" s="8" t="s">
        <v>53</v>
      </c>
      <c r="M127" s="8" t="s">
        <v>54</v>
      </c>
      <c r="N127" s="11">
        <v>0</v>
      </c>
      <c r="O127" s="10" t="s">
        <v>54</v>
      </c>
      <c r="P127" s="12">
        <v>30078</v>
      </c>
      <c r="Q127" s="12">
        <v>30078</v>
      </c>
      <c r="R127" s="13">
        <v>30078</v>
      </c>
      <c r="S127" s="11">
        <v>30078</v>
      </c>
      <c r="T127" s="12" t="s">
        <v>353</v>
      </c>
      <c r="U127" s="14">
        <v>5572</v>
      </c>
      <c r="V127" s="8" t="s">
        <v>56</v>
      </c>
      <c r="W127" s="8" t="s">
        <v>57</v>
      </c>
      <c r="X127" s="8" t="s">
        <v>58</v>
      </c>
      <c r="Y127" s="15" t="str">
        <f t="shared" si="1"/>
        <v>Povoletto - UD</v>
      </c>
    </row>
    <row r="128" spans="1:25" ht="19.5" customHeight="1" x14ac:dyDescent="0.2">
      <c r="A128" s="4" t="s">
        <v>46</v>
      </c>
      <c r="B128" s="5" t="s">
        <v>47</v>
      </c>
      <c r="C128" s="5" t="s">
        <v>47</v>
      </c>
      <c r="D128" s="6" t="s">
        <v>354</v>
      </c>
      <c r="E128" s="7" t="s">
        <v>355</v>
      </c>
      <c r="F128" s="8" t="s">
        <v>356</v>
      </c>
      <c r="G128" s="9" t="s">
        <v>356</v>
      </c>
      <c r="H128" s="8"/>
      <c r="I128" s="10">
        <v>2</v>
      </c>
      <c r="J128" s="8" t="s">
        <v>51</v>
      </c>
      <c r="K128" s="8" t="s">
        <v>52</v>
      </c>
      <c r="L128" s="8" t="s">
        <v>53</v>
      </c>
      <c r="M128" s="8" t="s">
        <v>54</v>
      </c>
      <c r="N128" s="11">
        <v>0</v>
      </c>
      <c r="O128" s="10" t="s">
        <v>54</v>
      </c>
      <c r="P128" s="12">
        <v>30079</v>
      </c>
      <c r="Q128" s="12">
        <v>30079</v>
      </c>
      <c r="R128" s="13">
        <v>30079</v>
      </c>
      <c r="S128" s="11">
        <v>30079</v>
      </c>
      <c r="T128" s="12" t="s">
        <v>357</v>
      </c>
      <c r="U128" s="14">
        <v>6880</v>
      </c>
      <c r="V128" s="8" t="s">
        <v>56</v>
      </c>
      <c r="W128" s="8" t="s">
        <v>57</v>
      </c>
      <c r="X128" s="8" t="s">
        <v>58</v>
      </c>
      <c r="Y128" s="15" t="str">
        <f t="shared" si="1"/>
        <v>Pozzuolo del Friuli - UD</v>
      </c>
    </row>
    <row r="129" spans="1:25" ht="19.5" customHeight="1" x14ac:dyDescent="0.2">
      <c r="A129" s="4" t="s">
        <v>46</v>
      </c>
      <c r="B129" s="5" t="s">
        <v>47</v>
      </c>
      <c r="C129" s="5" t="s">
        <v>47</v>
      </c>
      <c r="D129" s="6" t="s">
        <v>358</v>
      </c>
      <c r="E129" s="7" t="s">
        <v>359</v>
      </c>
      <c r="F129" s="8" t="s">
        <v>360</v>
      </c>
      <c r="G129" s="9" t="s">
        <v>360</v>
      </c>
      <c r="H129" s="8"/>
      <c r="I129" s="10">
        <v>2</v>
      </c>
      <c r="J129" s="8" t="s">
        <v>51</v>
      </c>
      <c r="K129" s="8" t="s">
        <v>52</v>
      </c>
      <c r="L129" s="8" t="s">
        <v>53</v>
      </c>
      <c r="M129" s="8" t="s">
        <v>54</v>
      </c>
      <c r="N129" s="11">
        <v>0</v>
      </c>
      <c r="O129" s="10" t="s">
        <v>54</v>
      </c>
      <c r="P129" s="12">
        <v>30080</v>
      </c>
      <c r="Q129" s="12">
        <v>30080</v>
      </c>
      <c r="R129" s="13">
        <v>30080</v>
      </c>
      <c r="S129" s="11">
        <v>30080</v>
      </c>
      <c r="T129" s="12" t="s">
        <v>361</v>
      </c>
      <c r="U129" s="14">
        <v>3536</v>
      </c>
      <c r="V129" s="8" t="s">
        <v>56</v>
      </c>
      <c r="W129" s="8" t="s">
        <v>57</v>
      </c>
      <c r="X129" s="8" t="s">
        <v>58</v>
      </c>
      <c r="Y129" s="15" t="str">
        <f t="shared" si="1"/>
        <v>Pradamano - UD</v>
      </c>
    </row>
    <row r="130" spans="1:25" ht="19.5" customHeight="1" x14ac:dyDescent="0.2">
      <c r="A130" s="4" t="s">
        <v>46</v>
      </c>
      <c r="B130" s="5" t="s">
        <v>410</v>
      </c>
      <c r="C130" s="5" t="s">
        <v>410</v>
      </c>
      <c r="D130" s="6" t="s">
        <v>182</v>
      </c>
      <c r="E130" s="7" t="s">
        <v>796</v>
      </c>
      <c r="F130" s="8" t="s">
        <v>797</v>
      </c>
      <c r="G130" s="9" t="s">
        <v>797</v>
      </c>
      <c r="H130" s="8"/>
      <c r="I130" s="10">
        <v>2</v>
      </c>
      <c r="J130" s="8" t="s">
        <v>51</v>
      </c>
      <c r="K130" s="8" t="s">
        <v>52</v>
      </c>
      <c r="L130" s="8" t="s">
        <v>703</v>
      </c>
      <c r="M130" s="8" t="s">
        <v>704</v>
      </c>
      <c r="N130" s="11">
        <v>0</v>
      </c>
      <c r="O130" s="10" t="s">
        <v>704</v>
      </c>
      <c r="P130" s="12">
        <v>93034</v>
      </c>
      <c r="Q130" s="12">
        <v>93034</v>
      </c>
      <c r="R130" s="13">
        <v>93034</v>
      </c>
      <c r="S130" s="11">
        <v>93034</v>
      </c>
      <c r="T130" s="12" t="s">
        <v>798</v>
      </c>
      <c r="U130" s="14">
        <v>8451</v>
      </c>
      <c r="V130" s="8" t="s">
        <v>56</v>
      </c>
      <c r="W130" s="8" t="s">
        <v>57</v>
      </c>
      <c r="X130" s="8" t="s">
        <v>706</v>
      </c>
      <c r="Y130" s="15" t="str">
        <f t="shared" si="1"/>
        <v>Prata di Pordenone - PN</v>
      </c>
    </row>
    <row r="131" spans="1:25" ht="19.5" customHeight="1" x14ac:dyDescent="0.2">
      <c r="A131" s="4" t="s">
        <v>46</v>
      </c>
      <c r="B131" s="5" t="s">
        <v>47</v>
      </c>
      <c r="C131" s="5" t="s">
        <v>47</v>
      </c>
      <c r="D131" s="6" t="s">
        <v>362</v>
      </c>
      <c r="E131" s="7" t="s">
        <v>363</v>
      </c>
      <c r="F131" s="8" t="s">
        <v>364</v>
      </c>
      <c r="G131" s="9" t="s">
        <v>364</v>
      </c>
      <c r="H131" s="8"/>
      <c r="I131" s="10">
        <v>2</v>
      </c>
      <c r="J131" s="8" t="s">
        <v>51</v>
      </c>
      <c r="K131" s="8" t="s">
        <v>52</v>
      </c>
      <c r="L131" s="8" t="s">
        <v>53</v>
      </c>
      <c r="M131" s="8" t="s">
        <v>54</v>
      </c>
      <c r="N131" s="11">
        <v>0</v>
      </c>
      <c r="O131" s="10" t="s">
        <v>54</v>
      </c>
      <c r="P131" s="12">
        <v>30081</v>
      </c>
      <c r="Q131" s="12">
        <v>30081</v>
      </c>
      <c r="R131" s="13">
        <v>30081</v>
      </c>
      <c r="S131" s="11">
        <v>30081</v>
      </c>
      <c r="T131" s="12" t="s">
        <v>365</v>
      </c>
      <c r="U131" s="14">
        <v>927</v>
      </c>
      <c r="V131" s="8" t="s">
        <v>56</v>
      </c>
      <c r="W131" s="8" t="s">
        <v>57</v>
      </c>
      <c r="X131" s="8" t="s">
        <v>58</v>
      </c>
      <c r="Y131" s="15" t="str">
        <f t="shared" ref="Y131:Y194" si="2">_xlfn.CONCAT(G131," - ",M131)</f>
        <v>Prato Carnico - UD</v>
      </c>
    </row>
    <row r="132" spans="1:25" ht="19.5" customHeight="1" x14ac:dyDescent="0.2">
      <c r="A132" s="4" t="s">
        <v>46</v>
      </c>
      <c r="B132" s="5" t="s">
        <v>410</v>
      </c>
      <c r="C132" s="5" t="s">
        <v>410</v>
      </c>
      <c r="D132" s="6" t="s">
        <v>186</v>
      </c>
      <c r="E132" s="7" t="s">
        <v>799</v>
      </c>
      <c r="F132" s="8" t="s">
        <v>800</v>
      </c>
      <c r="G132" s="9" t="s">
        <v>800</v>
      </c>
      <c r="H132" s="8"/>
      <c r="I132" s="10">
        <v>2</v>
      </c>
      <c r="J132" s="8" t="s">
        <v>51</v>
      </c>
      <c r="K132" s="8" t="s">
        <v>52</v>
      </c>
      <c r="L132" s="8" t="s">
        <v>703</v>
      </c>
      <c r="M132" s="8" t="s">
        <v>704</v>
      </c>
      <c r="N132" s="11">
        <v>0</v>
      </c>
      <c r="O132" s="10" t="s">
        <v>704</v>
      </c>
      <c r="P132" s="12">
        <v>93035</v>
      </c>
      <c r="Q132" s="12">
        <v>93035</v>
      </c>
      <c r="R132" s="13">
        <v>93035</v>
      </c>
      <c r="S132" s="11">
        <v>93035</v>
      </c>
      <c r="T132" s="12" t="s">
        <v>801</v>
      </c>
      <c r="U132" s="14">
        <v>3471</v>
      </c>
      <c r="V132" s="8" t="s">
        <v>56</v>
      </c>
      <c r="W132" s="8" t="s">
        <v>57</v>
      </c>
      <c r="X132" s="8" t="s">
        <v>706</v>
      </c>
      <c r="Y132" s="15" t="str">
        <f t="shared" si="2"/>
        <v>Pravisdomini - PN</v>
      </c>
    </row>
    <row r="133" spans="1:25" ht="19.5" customHeight="1" x14ac:dyDescent="0.2">
      <c r="A133" s="4" t="s">
        <v>46</v>
      </c>
      <c r="B133" s="5" t="s">
        <v>47</v>
      </c>
      <c r="C133" s="5" t="s">
        <v>47</v>
      </c>
      <c r="D133" s="6" t="s">
        <v>366</v>
      </c>
      <c r="E133" s="7" t="s">
        <v>367</v>
      </c>
      <c r="F133" s="8" t="s">
        <v>368</v>
      </c>
      <c r="G133" s="9" t="s">
        <v>368</v>
      </c>
      <c r="H133" s="16"/>
      <c r="I133" s="10">
        <v>2</v>
      </c>
      <c r="J133" s="8" t="s">
        <v>51</v>
      </c>
      <c r="K133" s="8" t="s">
        <v>52</v>
      </c>
      <c r="L133" s="8" t="s">
        <v>53</v>
      </c>
      <c r="M133" s="8" t="s">
        <v>54</v>
      </c>
      <c r="N133" s="11">
        <v>0</v>
      </c>
      <c r="O133" s="10" t="s">
        <v>54</v>
      </c>
      <c r="P133" s="12">
        <v>30082</v>
      </c>
      <c r="Q133" s="12">
        <v>30082</v>
      </c>
      <c r="R133" s="13">
        <v>30082</v>
      </c>
      <c r="S133" s="11">
        <v>30082</v>
      </c>
      <c r="T133" s="12" t="s">
        <v>369</v>
      </c>
      <c r="U133" s="14">
        <v>1484</v>
      </c>
      <c r="V133" s="8" t="s">
        <v>56</v>
      </c>
      <c r="W133" s="8" t="s">
        <v>57</v>
      </c>
      <c r="X133" s="8" t="s">
        <v>58</v>
      </c>
      <c r="Y133" s="15" t="str">
        <f t="shared" si="2"/>
        <v>Precenicco - UD</v>
      </c>
    </row>
    <row r="134" spans="1:25" ht="19.5" customHeight="1" x14ac:dyDescent="0.2">
      <c r="A134" s="4" t="s">
        <v>46</v>
      </c>
      <c r="B134" s="5" t="s">
        <v>47</v>
      </c>
      <c r="C134" s="5" t="s">
        <v>47</v>
      </c>
      <c r="D134" s="6" t="s">
        <v>370</v>
      </c>
      <c r="E134" s="7" t="s">
        <v>371</v>
      </c>
      <c r="F134" s="8" t="s">
        <v>372</v>
      </c>
      <c r="G134" s="9" t="s">
        <v>372</v>
      </c>
      <c r="H134" s="8"/>
      <c r="I134" s="10">
        <v>2</v>
      </c>
      <c r="J134" s="8" t="s">
        <v>51</v>
      </c>
      <c r="K134" s="8" t="s">
        <v>52</v>
      </c>
      <c r="L134" s="8" t="s">
        <v>53</v>
      </c>
      <c r="M134" s="8" t="s">
        <v>54</v>
      </c>
      <c r="N134" s="11">
        <v>0</v>
      </c>
      <c r="O134" s="10" t="s">
        <v>54</v>
      </c>
      <c r="P134" s="12">
        <v>30083</v>
      </c>
      <c r="Q134" s="12">
        <v>30083</v>
      </c>
      <c r="R134" s="13">
        <v>30083</v>
      </c>
      <c r="S134" s="11">
        <v>30083</v>
      </c>
      <c r="T134" s="11" t="s">
        <v>373</v>
      </c>
      <c r="U134" s="14">
        <v>4187</v>
      </c>
      <c r="V134" s="8" t="s">
        <v>56</v>
      </c>
      <c r="W134" s="8" t="s">
        <v>57</v>
      </c>
      <c r="X134" s="8" t="s">
        <v>58</v>
      </c>
      <c r="Y134" s="15" t="str">
        <f t="shared" si="2"/>
        <v>Premariacco - UD</v>
      </c>
    </row>
    <row r="135" spans="1:25" ht="19.5" customHeight="1" x14ac:dyDescent="0.2">
      <c r="A135" s="4" t="s">
        <v>46</v>
      </c>
      <c r="B135" s="5" t="s">
        <v>47</v>
      </c>
      <c r="C135" s="5" t="s">
        <v>47</v>
      </c>
      <c r="D135" s="6" t="s">
        <v>374</v>
      </c>
      <c r="E135" s="7" t="s">
        <v>375</v>
      </c>
      <c r="F135" s="8" t="s">
        <v>376</v>
      </c>
      <c r="G135" s="9" t="s">
        <v>376</v>
      </c>
      <c r="H135" s="8"/>
      <c r="I135" s="10">
        <v>2</v>
      </c>
      <c r="J135" s="8" t="s">
        <v>51</v>
      </c>
      <c r="K135" s="8" t="s">
        <v>52</v>
      </c>
      <c r="L135" s="8" t="s">
        <v>53</v>
      </c>
      <c r="M135" s="8" t="s">
        <v>54</v>
      </c>
      <c r="N135" s="11">
        <v>0</v>
      </c>
      <c r="O135" s="10" t="s">
        <v>54</v>
      </c>
      <c r="P135" s="12">
        <v>30084</v>
      </c>
      <c r="Q135" s="12">
        <v>30084</v>
      </c>
      <c r="R135" s="13">
        <v>30084</v>
      </c>
      <c r="S135" s="11">
        <v>30084</v>
      </c>
      <c r="T135" s="12" t="s">
        <v>377</v>
      </c>
      <c r="U135" s="14">
        <v>266</v>
      </c>
      <c r="V135" s="8" t="s">
        <v>56</v>
      </c>
      <c r="W135" s="8" t="s">
        <v>57</v>
      </c>
      <c r="X135" s="8" t="s">
        <v>58</v>
      </c>
      <c r="Y135" s="15" t="str">
        <f t="shared" si="2"/>
        <v>Preone - UD</v>
      </c>
    </row>
    <row r="136" spans="1:25" ht="19.5" customHeight="1" x14ac:dyDescent="0.2">
      <c r="A136" s="4" t="s">
        <v>46</v>
      </c>
      <c r="B136" s="5" t="s">
        <v>47</v>
      </c>
      <c r="C136" s="5" t="s">
        <v>47</v>
      </c>
      <c r="D136" s="6" t="s">
        <v>378</v>
      </c>
      <c r="E136" s="7" t="s">
        <v>379</v>
      </c>
      <c r="F136" s="8" t="s">
        <v>380</v>
      </c>
      <c r="G136" s="9" t="s">
        <v>380</v>
      </c>
      <c r="H136" s="8"/>
      <c r="I136" s="10">
        <v>2</v>
      </c>
      <c r="J136" s="8" t="s">
        <v>51</v>
      </c>
      <c r="K136" s="8" t="s">
        <v>52</v>
      </c>
      <c r="L136" s="8" t="s">
        <v>53</v>
      </c>
      <c r="M136" s="8" t="s">
        <v>54</v>
      </c>
      <c r="N136" s="11">
        <v>0</v>
      </c>
      <c r="O136" s="10" t="s">
        <v>54</v>
      </c>
      <c r="P136" s="12">
        <v>30085</v>
      </c>
      <c r="Q136" s="12">
        <v>30085</v>
      </c>
      <c r="R136" s="13">
        <v>30085</v>
      </c>
      <c r="S136" s="11">
        <v>30085</v>
      </c>
      <c r="T136" s="11" t="s">
        <v>381</v>
      </c>
      <c r="U136" s="14">
        <v>809</v>
      </c>
      <c r="V136" s="8" t="s">
        <v>56</v>
      </c>
      <c r="W136" s="8" t="s">
        <v>57</v>
      </c>
      <c r="X136" s="8" t="s">
        <v>58</v>
      </c>
      <c r="Y136" s="15" t="str">
        <f t="shared" si="2"/>
        <v>Prepotto - UD</v>
      </c>
    </row>
    <row r="137" spans="1:25" ht="19.5" customHeight="1" x14ac:dyDescent="0.2">
      <c r="A137" s="4" t="s">
        <v>46</v>
      </c>
      <c r="B137" s="5" t="s">
        <v>47</v>
      </c>
      <c r="C137" s="5" t="s">
        <v>47</v>
      </c>
      <c r="D137" s="6" t="s">
        <v>382</v>
      </c>
      <c r="E137" s="7" t="s">
        <v>383</v>
      </c>
      <c r="F137" s="8" t="s">
        <v>384</v>
      </c>
      <c r="G137" s="9" t="s">
        <v>384</v>
      </c>
      <c r="H137" s="8"/>
      <c r="I137" s="10">
        <v>2</v>
      </c>
      <c r="J137" s="8" t="s">
        <v>51</v>
      </c>
      <c r="K137" s="8" t="s">
        <v>52</v>
      </c>
      <c r="L137" s="8" t="s">
        <v>53</v>
      </c>
      <c r="M137" s="8" t="s">
        <v>54</v>
      </c>
      <c r="N137" s="11">
        <v>0</v>
      </c>
      <c r="O137" s="10" t="s">
        <v>54</v>
      </c>
      <c r="P137" s="12">
        <v>30086</v>
      </c>
      <c r="Q137" s="12">
        <v>30086</v>
      </c>
      <c r="R137" s="13">
        <v>30086</v>
      </c>
      <c r="S137" s="11">
        <v>30086</v>
      </c>
      <c r="T137" s="12" t="s">
        <v>385</v>
      </c>
      <c r="U137" s="14">
        <v>1033</v>
      </c>
      <c r="V137" s="8" t="s">
        <v>56</v>
      </c>
      <c r="W137" s="8" t="s">
        <v>57</v>
      </c>
      <c r="X137" s="8" t="s">
        <v>58</v>
      </c>
      <c r="Y137" s="15" t="str">
        <f t="shared" si="2"/>
        <v>Pulfero - UD</v>
      </c>
    </row>
    <row r="138" spans="1:25" ht="19.5" customHeight="1" x14ac:dyDescent="0.2">
      <c r="A138" s="4" t="s">
        <v>46</v>
      </c>
      <c r="B138" s="5" t="s">
        <v>47</v>
      </c>
      <c r="C138" s="5" t="s">
        <v>47</v>
      </c>
      <c r="D138" s="6" t="s">
        <v>386</v>
      </c>
      <c r="E138" s="7" t="s">
        <v>387</v>
      </c>
      <c r="F138" s="8" t="s">
        <v>388</v>
      </c>
      <c r="G138" s="9" t="s">
        <v>388</v>
      </c>
      <c r="H138" s="8"/>
      <c r="I138" s="10">
        <v>2</v>
      </c>
      <c r="J138" s="8" t="s">
        <v>51</v>
      </c>
      <c r="K138" s="8" t="s">
        <v>52</v>
      </c>
      <c r="L138" s="8" t="s">
        <v>53</v>
      </c>
      <c r="M138" s="8" t="s">
        <v>54</v>
      </c>
      <c r="N138" s="11">
        <v>0</v>
      </c>
      <c r="O138" s="10" t="s">
        <v>54</v>
      </c>
      <c r="P138" s="12">
        <v>30087</v>
      </c>
      <c r="Q138" s="12">
        <v>30087</v>
      </c>
      <c r="R138" s="13">
        <v>30087</v>
      </c>
      <c r="S138" s="11">
        <v>30087</v>
      </c>
      <c r="T138" s="12" t="s">
        <v>389</v>
      </c>
      <c r="U138" s="14">
        <v>3023</v>
      </c>
      <c r="V138" s="8" t="s">
        <v>56</v>
      </c>
      <c r="W138" s="8" t="s">
        <v>57</v>
      </c>
      <c r="X138" s="8" t="s">
        <v>58</v>
      </c>
      <c r="Y138" s="15" t="str">
        <f t="shared" si="2"/>
        <v>Ragogna - UD</v>
      </c>
    </row>
    <row r="139" spans="1:25" ht="19.5" customHeight="1" x14ac:dyDescent="0.2">
      <c r="A139" s="4" t="s">
        <v>46</v>
      </c>
      <c r="B139" s="5" t="s">
        <v>47</v>
      </c>
      <c r="C139" s="5" t="s">
        <v>47</v>
      </c>
      <c r="D139" s="6" t="s">
        <v>390</v>
      </c>
      <c r="E139" s="7" t="s">
        <v>391</v>
      </c>
      <c r="F139" s="8" t="s">
        <v>392</v>
      </c>
      <c r="G139" s="9" t="s">
        <v>392</v>
      </c>
      <c r="H139" s="8"/>
      <c r="I139" s="10">
        <v>2</v>
      </c>
      <c r="J139" s="8" t="s">
        <v>51</v>
      </c>
      <c r="K139" s="8" t="s">
        <v>52</v>
      </c>
      <c r="L139" s="8" t="s">
        <v>53</v>
      </c>
      <c r="M139" s="8" t="s">
        <v>54</v>
      </c>
      <c r="N139" s="11">
        <v>0</v>
      </c>
      <c r="O139" s="10" t="s">
        <v>54</v>
      </c>
      <c r="P139" s="12">
        <v>30088</v>
      </c>
      <c r="Q139" s="12">
        <v>30088</v>
      </c>
      <c r="R139" s="13">
        <v>30088</v>
      </c>
      <c r="S139" s="11">
        <v>30088</v>
      </c>
      <c r="T139" s="12" t="s">
        <v>393</v>
      </c>
      <c r="U139" s="14">
        <v>560</v>
      </c>
      <c r="V139" s="8" t="s">
        <v>56</v>
      </c>
      <c r="W139" s="8" t="s">
        <v>57</v>
      </c>
      <c r="X139" s="8" t="s">
        <v>58</v>
      </c>
      <c r="Y139" s="15" t="str">
        <f t="shared" si="2"/>
        <v>Ravascletto - UD</v>
      </c>
    </row>
    <row r="140" spans="1:25" ht="19.5" customHeight="1" x14ac:dyDescent="0.2">
      <c r="A140" s="4" t="s">
        <v>46</v>
      </c>
      <c r="B140" s="5" t="s">
        <v>47</v>
      </c>
      <c r="C140" s="5" t="s">
        <v>47</v>
      </c>
      <c r="D140" s="6" t="s">
        <v>394</v>
      </c>
      <c r="E140" s="7" t="s">
        <v>395</v>
      </c>
      <c r="F140" s="8" t="s">
        <v>396</v>
      </c>
      <c r="G140" s="9" t="s">
        <v>396</v>
      </c>
      <c r="H140" s="8"/>
      <c r="I140" s="10">
        <v>2</v>
      </c>
      <c r="J140" s="8" t="s">
        <v>51</v>
      </c>
      <c r="K140" s="8" t="s">
        <v>52</v>
      </c>
      <c r="L140" s="8" t="s">
        <v>53</v>
      </c>
      <c r="M140" s="8" t="s">
        <v>54</v>
      </c>
      <c r="N140" s="11">
        <v>0</v>
      </c>
      <c r="O140" s="10" t="s">
        <v>54</v>
      </c>
      <c r="P140" s="12">
        <v>30089</v>
      </c>
      <c r="Q140" s="12">
        <v>30089</v>
      </c>
      <c r="R140" s="13">
        <v>30089</v>
      </c>
      <c r="S140" s="11">
        <v>30089</v>
      </c>
      <c r="T140" s="12" t="s">
        <v>397</v>
      </c>
      <c r="U140" s="14">
        <v>508</v>
      </c>
      <c r="V140" s="8" t="s">
        <v>56</v>
      </c>
      <c r="W140" s="8" t="s">
        <v>57</v>
      </c>
      <c r="X140" s="8" t="s">
        <v>58</v>
      </c>
      <c r="Y140" s="15" t="str">
        <f t="shared" si="2"/>
        <v>Raveo - UD</v>
      </c>
    </row>
    <row r="141" spans="1:25" ht="19.5" customHeight="1" x14ac:dyDescent="0.2">
      <c r="A141" s="4" t="s">
        <v>46</v>
      </c>
      <c r="B141" s="5" t="s">
        <v>47</v>
      </c>
      <c r="C141" s="5" t="s">
        <v>47</v>
      </c>
      <c r="D141" s="6" t="s">
        <v>398</v>
      </c>
      <c r="E141" s="7" t="s">
        <v>399</v>
      </c>
      <c r="F141" s="8" t="s">
        <v>400</v>
      </c>
      <c r="G141" s="9" t="s">
        <v>400</v>
      </c>
      <c r="H141" s="8"/>
      <c r="I141" s="10">
        <v>2</v>
      </c>
      <c r="J141" s="8" t="s">
        <v>51</v>
      </c>
      <c r="K141" s="8" t="s">
        <v>52</v>
      </c>
      <c r="L141" s="8" t="s">
        <v>53</v>
      </c>
      <c r="M141" s="8" t="s">
        <v>54</v>
      </c>
      <c r="N141" s="11">
        <v>0</v>
      </c>
      <c r="O141" s="10" t="s">
        <v>54</v>
      </c>
      <c r="P141" s="12">
        <v>30090</v>
      </c>
      <c r="Q141" s="12">
        <v>30090</v>
      </c>
      <c r="R141" s="13">
        <v>30090</v>
      </c>
      <c r="S141" s="11">
        <v>30090</v>
      </c>
      <c r="T141" s="12" t="s">
        <v>401</v>
      </c>
      <c r="U141" s="14">
        <v>5032</v>
      </c>
      <c r="V141" s="8" t="s">
        <v>56</v>
      </c>
      <c r="W141" s="8" t="s">
        <v>57</v>
      </c>
      <c r="X141" s="8" t="s">
        <v>58</v>
      </c>
      <c r="Y141" s="15" t="str">
        <f t="shared" si="2"/>
        <v>Reana del Rojale - UD</v>
      </c>
    </row>
    <row r="142" spans="1:25" ht="19.5" customHeight="1" x14ac:dyDescent="0.2">
      <c r="A142" s="4" t="s">
        <v>46</v>
      </c>
      <c r="B142" s="5" t="s">
        <v>47</v>
      </c>
      <c r="C142" s="5" t="s">
        <v>47</v>
      </c>
      <c r="D142" s="6" t="s">
        <v>402</v>
      </c>
      <c r="E142" s="7" t="s">
        <v>403</v>
      </c>
      <c r="F142" s="8" t="s">
        <v>404</v>
      </c>
      <c r="G142" s="9" t="s">
        <v>404</v>
      </c>
      <c r="H142" s="8"/>
      <c r="I142" s="10">
        <v>2</v>
      </c>
      <c r="J142" s="8" t="s">
        <v>51</v>
      </c>
      <c r="K142" s="8" t="s">
        <v>52</v>
      </c>
      <c r="L142" s="8" t="s">
        <v>53</v>
      </c>
      <c r="M142" s="8" t="s">
        <v>54</v>
      </c>
      <c r="N142" s="11">
        <v>0</v>
      </c>
      <c r="O142" s="10" t="s">
        <v>54</v>
      </c>
      <c r="P142" s="12">
        <v>30091</v>
      </c>
      <c r="Q142" s="12">
        <v>30091</v>
      </c>
      <c r="R142" s="13">
        <v>30091</v>
      </c>
      <c r="S142" s="11">
        <v>30091</v>
      </c>
      <c r="T142" s="12" t="s">
        <v>405</v>
      </c>
      <c r="U142" s="14">
        <v>6066</v>
      </c>
      <c r="V142" s="8" t="s">
        <v>56</v>
      </c>
      <c r="W142" s="8" t="s">
        <v>57</v>
      </c>
      <c r="X142" s="8" t="s">
        <v>58</v>
      </c>
      <c r="Y142" s="15" t="str">
        <f t="shared" si="2"/>
        <v>Remanzacco - UD</v>
      </c>
    </row>
    <row r="143" spans="1:25" ht="19.5" customHeight="1" x14ac:dyDescent="0.2">
      <c r="A143" s="4" t="s">
        <v>46</v>
      </c>
      <c r="B143" s="5" t="s">
        <v>47</v>
      </c>
      <c r="C143" s="5" t="s">
        <v>47</v>
      </c>
      <c r="D143" s="6" t="s">
        <v>406</v>
      </c>
      <c r="E143" s="7" t="s">
        <v>407</v>
      </c>
      <c r="F143" s="8" t="s">
        <v>408</v>
      </c>
      <c r="G143" s="9" t="s">
        <v>408</v>
      </c>
      <c r="H143" s="8"/>
      <c r="I143" s="10">
        <v>2</v>
      </c>
      <c r="J143" s="8" t="s">
        <v>51</v>
      </c>
      <c r="K143" s="8" t="s">
        <v>52</v>
      </c>
      <c r="L143" s="8" t="s">
        <v>53</v>
      </c>
      <c r="M143" s="8" t="s">
        <v>54</v>
      </c>
      <c r="N143" s="11">
        <v>0</v>
      </c>
      <c r="O143" s="10" t="s">
        <v>54</v>
      </c>
      <c r="P143" s="12">
        <v>30092</v>
      </c>
      <c r="Q143" s="12">
        <v>30092</v>
      </c>
      <c r="R143" s="13">
        <v>30092</v>
      </c>
      <c r="S143" s="11">
        <v>30092</v>
      </c>
      <c r="T143" s="12" t="s">
        <v>409</v>
      </c>
      <c r="U143" s="14">
        <v>1091</v>
      </c>
      <c r="V143" s="8" t="s">
        <v>56</v>
      </c>
      <c r="W143" s="8" t="s">
        <v>57</v>
      </c>
      <c r="X143" s="8" t="s">
        <v>58</v>
      </c>
      <c r="Y143" s="15" t="str">
        <f t="shared" si="2"/>
        <v>Resia - UD</v>
      </c>
    </row>
    <row r="144" spans="1:25" ht="19.5" customHeight="1" x14ac:dyDescent="0.2">
      <c r="A144" s="4" t="s">
        <v>46</v>
      </c>
      <c r="B144" s="5" t="s">
        <v>47</v>
      </c>
      <c r="C144" s="5" t="s">
        <v>47</v>
      </c>
      <c r="D144" s="6" t="s">
        <v>410</v>
      </c>
      <c r="E144" s="7" t="s">
        <v>411</v>
      </c>
      <c r="F144" s="8" t="s">
        <v>412</v>
      </c>
      <c r="G144" s="9" t="s">
        <v>412</v>
      </c>
      <c r="H144" s="8"/>
      <c r="I144" s="10">
        <v>2</v>
      </c>
      <c r="J144" s="8" t="s">
        <v>51</v>
      </c>
      <c r="K144" s="8" t="s">
        <v>52</v>
      </c>
      <c r="L144" s="8" t="s">
        <v>53</v>
      </c>
      <c r="M144" s="8" t="s">
        <v>54</v>
      </c>
      <c r="N144" s="11">
        <v>0</v>
      </c>
      <c r="O144" s="10" t="s">
        <v>54</v>
      </c>
      <c r="P144" s="12">
        <v>30093</v>
      </c>
      <c r="Q144" s="12">
        <v>30093</v>
      </c>
      <c r="R144" s="13">
        <v>30093</v>
      </c>
      <c r="S144" s="11">
        <v>30093</v>
      </c>
      <c r="T144" s="12" t="s">
        <v>413</v>
      </c>
      <c r="U144" s="14">
        <v>315</v>
      </c>
      <c r="V144" s="8" t="s">
        <v>56</v>
      </c>
      <c r="W144" s="8" t="s">
        <v>57</v>
      </c>
      <c r="X144" s="8" t="s">
        <v>58</v>
      </c>
      <c r="Y144" s="15" t="str">
        <f t="shared" si="2"/>
        <v>Resiutta - UD</v>
      </c>
    </row>
    <row r="145" spans="1:25" ht="19.5" customHeight="1" x14ac:dyDescent="0.2">
      <c r="A145" s="4" t="s">
        <v>46</v>
      </c>
      <c r="B145" s="5" t="s">
        <v>47</v>
      </c>
      <c r="C145" s="5" t="s">
        <v>47</v>
      </c>
      <c r="D145" s="6" t="s">
        <v>414</v>
      </c>
      <c r="E145" s="7" t="s">
        <v>415</v>
      </c>
      <c r="F145" s="8" t="s">
        <v>416</v>
      </c>
      <c r="G145" s="9" t="s">
        <v>416</v>
      </c>
      <c r="H145" s="8"/>
      <c r="I145" s="10">
        <v>2</v>
      </c>
      <c r="J145" s="8" t="s">
        <v>51</v>
      </c>
      <c r="K145" s="8" t="s">
        <v>52</v>
      </c>
      <c r="L145" s="8" t="s">
        <v>53</v>
      </c>
      <c r="M145" s="8" t="s">
        <v>54</v>
      </c>
      <c r="N145" s="11">
        <v>0</v>
      </c>
      <c r="O145" s="10" t="s">
        <v>54</v>
      </c>
      <c r="P145" s="12">
        <v>30094</v>
      </c>
      <c r="Q145" s="12">
        <v>30094</v>
      </c>
      <c r="R145" s="13">
        <v>30094</v>
      </c>
      <c r="S145" s="11">
        <v>30094</v>
      </c>
      <c r="T145" s="12" t="s">
        <v>417</v>
      </c>
      <c r="U145" s="14">
        <v>502</v>
      </c>
      <c r="V145" s="8" t="s">
        <v>56</v>
      </c>
      <c r="W145" s="8" t="s">
        <v>57</v>
      </c>
      <c r="X145" s="8" t="s">
        <v>58</v>
      </c>
      <c r="Y145" s="15" t="str">
        <f t="shared" si="2"/>
        <v>Rigolato - UD</v>
      </c>
    </row>
    <row r="146" spans="1:25" ht="19.5" customHeight="1" x14ac:dyDescent="0.2">
      <c r="A146" s="4" t="s">
        <v>46</v>
      </c>
      <c r="B146" s="5" t="s">
        <v>47</v>
      </c>
      <c r="C146" s="5" t="s">
        <v>47</v>
      </c>
      <c r="D146" s="6" t="s">
        <v>418</v>
      </c>
      <c r="E146" s="7" t="s">
        <v>419</v>
      </c>
      <c r="F146" s="8" t="s">
        <v>420</v>
      </c>
      <c r="G146" s="9" t="s">
        <v>420</v>
      </c>
      <c r="H146" s="8"/>
      <c r="I146" s="10">
        <v>2</v>
      </c>
      <c r="J146" s="8" t="s">
        <v>51</v>
      </c>
      <c r="K146" s="8" t="s">
        <v>52</v>
      </c>
      <c r="L146" s="8" t="s">
        <v>53</v>
      </c>
      <c r="M146" s="8" t="s">
        <v>54</v>
      </c>
      <c r="N146" s="11">
        <v>0</v>
      </c>
      <c r="O146" s="10" t="s">
        <v>54</v>
      </c>
      <c r="P146" s="12">
        <v>30095</v>
      </c>
      <c r="Q146" s="12">
        <v>30095</v>
      </c>
      <c r="R146" s="13">
        <v>30095</v>
      </c>
      <c r="S146" s="11">
        <v>30095</v>
      </c>
      <c r="T146" s="12" t="s">
        <v>421</v>
      </c>
      <c r="U146" s="14">
        <v>2479</v>
      </c>
      <c r="V146" s="8" t="s">
        <v>56</v>
      </c>
      <c r="W146" s="8" t="s">
        <v>57</v>
      </c>
      <c r="X146" s="8" t="s">
        <v>58</v>
      </c>
      <c r="Y146" s="15" t="str">
        <f t="shared" si="2"/>
        <v>Rive d'Arcano - UD</v>
      </c>
    </row>
    <row r="147" spans="1:25" ht="19.5" customHeight="1" x14ac:dyDescent="0.2">
      <c r="A147" s="4" t="s">
        <v>46</v>
      </c>
      <c r="B147" s="5" t="s">
        <v>47</v>
      </c>
      <c r="C147" s="5" t="s">
        <v>47</v>
      </c>
      <c r="D147" s="6" t="s">
        <v>573</v>
      </c>
      <c r="E147" s="7" t="s">
        <v>574</v>
      </c>
      <c r="F147" s="8" t="s">
        <v>575</v>
      </c>
      <c r="G147" s="9" t="s">
        <v>575</v>
      </c>
      <c r="H147" s="8"/>
      <c r="I147" s="10">
        <v>2</v>
      </c>
      <c r="J147" s="8" t="s">
        <v>51</v>
      </c>
      <c r="K147" s="8" t="s">
        <v>52</v>
      </c>
      <c r="L147" s="8" t="s">
        <v>53</v>
      </c>
      <c r="M147" s="8" t="s">
        <v>54</v>
      </c>
      <c r="N147" s="11">
        <v>0</v>
      </c>
      <c r="O147" s="10" t="s">
        <v>54</v>
      </c>
      <c r="P147" s="12">
        <v>30188</v>
      </c>
      <c r="Q147" s="12">
        <v>30188</v>
      </c>
      <c r="R147" s="13">
        <v>30188</v>
      </c>
      <c r="S147" s="13">
        <v>30188</v>
      </c>
      <c r="T147" s="12" t="s">
        <v>576</v>
      </c>
      <c r="U147" s="14">
        <v>6403</v>
      </c>
      <c r="V147" s="8" t="s">
        <v>56</v>
      </c>
      <c r="W147" s="8" t="s">
        <v>57</v>
      </c>
      <c r="X147" s="8" t="s">
        <v>58</v>
      </c>
      <c r="Y147" s="15" t="str">
        <f t="shared" si="2"/>
        <v>Rivignano Teor - UD</v>
      </c>
    </row>
    <row r="148" spans="1:25" ht="19.5" customHeight="1" x14ac:dyDescent="0.2">
      <c r="A148" s="4" t="s">
        <v>46</v>
      </c>
      <c r="B148" s="5" t="s">
        <v>170</v>
      </c>
      <c r="C148" s="5" t="s">
        <v>170</v>
      </c>
      <c r="D148" s="6" t="s">
        <v>111</v>
      </c>
      <c r="E148" s="7" t="s">
        <v>635</v>
      </c>
      <c r="F148" s="8" t="s">
        <v>636</v>
      </c>
      <c r="G148" s="9" t="s">
        <v>636</v>
      </c>
      <c r="H148" s="8"/>
      <c r="I148" s="10">
        <v>2</v>
      </c>
      <c r="J148" s="8" t="s">
        <v>51</v>
      </c>
      <c r="K148" s="8" t="s">
        <v>52</v>
      </c>
      <c r="L148" s="8" t="s">
        <v>591</v>
      </c>
      <c r="M148" s="8" t="s">
        <v>592</v>
      </c>
      <c r="N148" s="11">
        <v>0</v>
      </c>
      <c r="O148" s="10" t="s">
        <v>592</v>
      </c>
      <c r="P148" s="12">
        <v>31015</v>
      </c>
      <c r="Q148" s="12">
        <v>31015</v>
      </c>
      <c r="R148" s="13">
        <v>31015</v>
      </c>
      <c r="S148" s="11">
        <v>31015</v>
      </c>
      <c r="T148" s="11" t="s">
        <v>637</v>
      </c>
      <c r="U148" s="14">
        <v>3702</v>
      </c>
      <c r="V148" s="8" t="s">
        <v>56</v>
      </c>
      <c r="W148" s="8" t="s">
        <v>57</v>
      </c>
      <c r="X148" s="8" t="s">
        <v>594</v>
      </c>
      <c r="Y148" s="15" t="str">
        <f t="shared" si="2"/>
        <v>Romans d'Isonzo - GO</v>
      </c>
    </row>
    <row r="149" spans="1:25" ht="19.5" customHeight="1" x14ac:dyDescent="0.2">
      <c r="A149" s="4" t="s">
        <v>46</v>
      </c>
      <c r="B149" s="5" t="s">
        <v>170</v>
      </c>
      <c r="C149" s="5" t="s">
        <v>170</v>
      </c>
      <c r="D149" s="6" t="s">
        <v>115</v>
      </c>
      <c r="E149" s="7" t="s">
        <v>638</v>
      </c>
      <c r="F149" s="8" t="s">
        <v>639</v>
      </c>
      <c r="G149" s="9" t="s">
        <v>639</v>
      </c>
      <c r="H149" s="8"/>
      <c r="I149" s="10">
        <v>2</v>
      </c>
      <c r="J149" s="8" t="s">
        <v>51</v>
      </c>
      <c r="K149" s="8" t="s">
        <v>52</v>
      </c>
      <c r="L149" s="8" t="s">
        <v>591</v>
      </c>
      <c r="M149" s="8" t="s">
        <v>592</v>
      </c>
      <c r="N149" s="11">
        <v>0</v>
      </c>
      <c r="O149" s="10" t="s">
        <v>592</v>
      </c>
      <c r="P149" s="12">
        <v>31016</v>
      </c>
      <c r="Q149" s="12">
        <v>31016</v>
      </c>
      <c r="R149" s="13">
        <v>31016</v>
      </c>
      <c r="S149" s="11">
        <v>31016</v>
      </c>
      <c r="T149" s="12" t="s">
        <v>640</v>
      </c>
      <c r="U149" s="14">
        <v>11960</v>
      </c>
      <c r="V149" s="8" t="s">
        <v>56</v>
      </c>
      <c r="W149" s="8" t="s">
        <v>57</v>
      </c>
      <c r="X149" s="8" t="s">
        <v>594</v>
      </c>
      <c r="Y149" s="15" t="str">
        <f t="shared" si="2"/>
        <v>Ronchi dei Legionari - GO</v>
      </c>
    </row>
    <row r="150" spans="1:25" ht="19.5" customHeight="1" x14ac:dyDescent="0.2">
      <c r="A150" s="4" t="s">
        <v>46</v>
      </c>
      <c r="B150" s="5" t="s">
        <v>47</v>
      </c>
      <c r="C150" s="5" t="s">
        <v>47</v>
      </c>
      <c r="D150" s="6" t="s">
        <v>422</v>
      </c>
      <c r="E150" s="7" t="s">
        <v>423</v>
      </c>
      <c r="F150" s="8" t="s">
        <v>424</v>
      </c>
      <c r="G150" s="9" t="s">
        <v>424</v>
      </c>
      <c r="H150" s="8"/>
      <c r="I150" s="10">
        <v>2</v>
      </c>
      <c r="J150" s="8" t="s">
        <v>51</v>
      </c>
      <c r="K150" s="8" t="s">
        <v>52</v>
      </c>
      <c r="L150" s="8" t="s">
        <v>53</v>
      </c>
      <c r="M150" s="8" t="s">
        <v>54</v>
      </c>
      <c r="N150" s="11">
        <v>0</v>
      </c>
      <c r="O150" s="10" t="s">
        <v>54</v>
      </c>
      <c r="P150" s="12">
        <v>30097</v>
      </c>
      <c r="Q150" s="12">
        <v>30097</v>
      </c>
      <c r="R150" s="13">
        <v>30097</v>
      </c>
      <c r="S150" s="11">
        <v>30097</v>
      </c>
      <c r="T150" s="12" t="s">
        <v>425</v>
      </c>
      <c r="U150" s="14">
        <v>2054</v>
      </c>
      <c r="V150" s="8" t="s">
        <v>56</v>
      </c>
      <c r="W150" s="8" t="s">
        <v>57</v>
      </c>
      <c r="X150" s="8" t="s">
        <v>58</v>
      </c>
      <c r="Y150" s="15" t="str">
        <f t="shared" si="2"/>
        <v>Ronchis - UD</v>
      </c>
    </row>
    <row r="151" spans="1:25" ht="19.5" customHeight="1" x14ac:dyDescent="0.2">
      <c r="A151" s="4" t="s">
        <v>46</v>
      </c>
      <c r="B151" s="5" t="s">
        <v>410</v>
      </c>
      <c r="C151" s="5" t="s">
        <v>410</v>
      </c>
      <c r="D151" s="6" t="s">
        <v>190</v>
      </c>
      <c r="E151" s="7" t="s">
        <v>802</v>
      </c>
      <c r="F151" s="8" t="s">
        <v>803</v>
      </c>
      <c r="G151" s="9" t="s">
        <v>803</v>
      </c>
      <c r="H151" s="8"/>
      <c r="I151" s="10">
        <v>2</v>
      </c>
      <c r="J151" s="8" t="s">
        <v>51</v>
      </c>
      <c r="K151" s="8" t="s">
        <v>52</v>
      </c>
      <c r="L151" s="8" t="s">
        <v>703</v>
      </c>
      <c r="M151" s="8" t="s">
        <v>704</v>
      </c>
      <c r="N151" s="11">
        <v>0</v>
      </c>
      <c r="O151" s="10" t="s">
        <v>704</v>
      </c>
      <c r="P151" s="12">
        <v>93036</v>
      </c>
      <c r="Q151" s="12">
        <v>93036</v>
      </c>
      <c r="R151" s="13">
        <v>93036</v>
      </c>
      <c r="S151" s="11">
        <v>93036</v>
      </c>
      <c r="T151" s="12" t="s">
        <v>804</v>
      </c>
      <c r="U151" s="14">
        <v>5779</v>
      </c>
      <c r="V151" s="8" t="s">
        <v>56</v>
      </c>
      <c r="W151" s="8" t="s">
        <v>57</v>
      </c>
      <c r="X151" s="8" t="s">
        <v>706</v>
      </c>
      <c r="Y151" s="15" t="str">
        <f t="shared" si="2"/>
        <v>Roveredo in Piano - PN</v>
      </c>
    </row>
    <row r="152" spans="1:25" ht="19.5" customHeight="1" x14ac:dyDescent="0.2">
      <c r="A152" s="4" t="s">
        <v>46</v>
      </c>
      <c r="B152" s="5" t="s">
        <v>47</v>
      </c>
      <c r="C152" s="5" t="s">
        <v>47</v>
      </c>
      <c r="D152" s="6" t="s">
        <v>426</v>
      </c>
      <c r="E152" s="7" t="s">
        <v>427</v>
      </c>
      <c r="F152" s="8" t="s">
        <v>428</v>
      </c>
      <c r="G152" s="9" t="s">
        <v>428</v>
      </c>
      <c r="H152" s="8"/>
      <c r="I152" s="10">
        <v>2</v>
      </c>
      <c r="J152" s="8" t="s">
        <v>51</v>
      </c>
      <c r="K152" s="8" t="s">
        <v>52</v>
      </c>
      <c r="L152" s="8" t="s">
        <v>53</v>
      </c>
      <c r="M152" s="8" t="s">
        <v>54</v>
      </c>
      <c r="N152" s="11">
        <v>0</v>
      </c>
      <c r="O152" s="10" t="s">
        <v>54</v>
      </c>
      <c r="P152" s="12">
        <v>30098</v>
      </c>
      <c r="Q152" s="12">
        <v>30098</v>
      </c>
      <c r="R152" s="13">
        <v>30098</v>
      </c>
      <c r="S152" s="11">
        <v>30098</v>
      </c>
      <c r="T152" s="11" t="s">
        <v>429</v>
      </c>
      <c r="U152" s="14">
        <v>2995</v>
      </c>
      <c r="V152" s="8" t="s">
        <v>56</v>
      </c>
      <c r="W152" s="8" t="s">
        <v>57</v>
      </c>
      <c r="X152" s="8" t="s">
        <v>58</v>
      </c>
      <c r="Y152" s="15" t="str">
        <f t="shared" si="2"/>
        <v>Ruda - UD</v>
      </c>
    </row>
    <row r="153" spans="1:25" ht="19.5" customHeight="1" x14ac:dyDescent="0.2">
      <c r="A153" s="4" t="s">
        <v>46</v>
      </c>
      <c r="B153" s="5" t="s">
        <v>410</v>
      </c>
      <c r="C153" s="5" t="s">
        <v>410</v>
      </c>
      <c r="D153" s="6" t="s">
        <v>194</v>
      </c>
      <c r="E153" s="7" t="s">
        <v>805</v>
      </c>
      <c r="F153" s="8" t="s">
        <v>806</v>
      </c>
      <c r="G153" s="9" t="s">
        <v>806</v>
      </c>
      <c r="H153" s="8"/>
      <c r="I153" s="10">
        <v>2</v>
      </c>
      <c r="J153" s="8" t="s">
        <v>51</v>
      </c>
      <c r="K153" s="8" t="s">
        <v>52</v>
      </c>
      <c r="L153" s="8" t="s">
        <v>703</v>
      </c>
      <c r="M153" s="8" t="s">
        <v>704</v>
      </c>
      <c r="N153" s="11">
        <v>0</v>
      </c>
      <c r="O153" s="10" t="s">
        <v>704</v>
      </c>
      <c r="P153" s="12">
        <v>93037</v>
      </c>
      <c r="Q153" s="12">
        <v>93037</v>
      </c>
      <c r="R153" s="13">
        <v>93037</v>
      </c>
      <c r="S153" s="11">
        <v>93037</v>
      </c>
      <c r="T153" s="12" t="s">
        <v>807</v>
      </c>
      <c r="U153" s="14">
        <v>19897</v>
      </c>
      <c r="V153" s="8" t="s">
        <v>56</v>
      </c>
      <c r="W153" s="8" t="s">
        <v>57</v>
      </c>
      <c r="X153" s="8" t="s">
        <v>706</v>
      </c>
      <c r="Y153" s="15" t="str">
        <f t="shared" si="2"/>
        <v>Sacile - PN</v>
      </c>
    </row>
    <row r="154" spans="1:25" ht="19.5" customHeight="1" x14ac:dyDescent="0.2">
      <c r="A154" s="4" t="s">
        <v>46</v>
      </c>
      <c r="B154" s="5" t="s">
        <v>170</v>
      </c>
      <c r="C154" s="5" t="s">
        <v>170</v>
      </c>
      <c r="D154" s="6" t="s">
        <v>641</v>
      </c>
      <c r="E154" s="7" t="s">
        <v>642</v>
      </c>
      <c r="F154" s="8" t="s">
        <v>643</v>
      </c>
      <c r="G154" s="9" t="s">
        <v>643</v>
      </c>
      <c r="H154" s="8"/>
      <c r="I154" s="10">
        <v>2</v>
      </c>
      <c r="J154" s="8" t="s">
        <v>51</v>
      </c>
      <c r="K154" s="8" t="s">
        <v>52</v>
      </c>
      <c r="L154" s="8" t="s">
        <v>591</v>
      </c>
      <c r="M154" s="8" t="s">
        <v>592</v>
      </c>
      <c r="N154" s="11">
        <v>0</v>
      </c>
      <c r="O154" s="10" t="s">
        <v>592</v>
      </c>
      <c r="P154" s="12">
        <v>31017</v>
      </c>
      <c r="Q154" s="12">
        <v>31017</v>
      </c>
      <c r="R154" s="13">
        <v>31017</v>
      </c>
      <c r="S154" s="11">
        <v>31017</v>
      </c>
      <c r="T154" s="12" t="s">
        <v>644</v>
      </c>
      <c r="U154" s="14">
        <v>2236</v>
      </c>
      <c r="V154" s="8" t="s">
        <v>56</v>
      </c>
      <c r="W154" s="8" t="s">
        <v>57</v>
      </c>
      <c r="X154" s="8" t="s">
        <v>594</v>
      </c>
      <c r="Y154" s="15" t="str">
        <f t="shared" si="2"/>
        <v>Sagrado - GO</v>
      </c>
    </row>
    <row r="155" spans="1:25" ht="19.5" customHeight="1" x14ac:dyDescent="0.2">
      <c r="A155" s="4" t="s">
        <v>46</v>
      </c>
      <c r="B155" s="5" t="s">
        <v>170</v>
      </c>
      <c r="C155" s="5" t="s">
        <v>170</v>
      </c>
      <c r="D155" s="6" t="s">
        <v>119</v>
      </c>
      <c r="E155" s="7" t="s">
        <v>645</v>
      </c>
      <c r="F155" s="8" t="s">
        <v>646</v>
      </c>
      <c r="G155" s="9" t="s">
        <v>646</v>
      </c>
      <c r="H155" s="8"/>
      <c r="I155" s="10">
        <v>2</v>
      </c>
      <c r="J155" s="8" t="s">
        <v>51</v>
      </c>
      <c r="K155" s="8" t="s">
        <v>52</v>
      </c>
      <c r="L155" s="8" t="s">
        <v>591</v>
      </c>
      <c r="M155" s="8" t="s">
        <v>592</v>
      </c>
      <c r="N155" s="11">
        <v>0</v>
      </c>
      <c r="O155" s="10" t="s">
        <v>592</v>
      </c>
      <c r="P155" s="12">
        <v>31018</v>
      </c>
      <c r="Q155" s="12">
        <v>31018</v>
      </c>
      <c r="R155" s="13">
        <v>31018</v>
      </c>
      <c r="S155" s="11">
        <v>31018</v>
      </c>
      <c r="T155" s="12" t="s">
        <v>647</v>
      </c>
      <c r="U155" s="14">
        <v>6309</v>
      </c>
      <c r="V155" s="8" t="s">
        <v>56</v>
      </c>
      <c r="W155" s="8" t="s">
        <v>57</v>
      </c>
      <c r="X155" s="8" t="s">
        <v>594</v>
      </c>
      <c r="Y155" s="15" t="str">
        <f t="shared" si="2"/>
        <v>San Canzian d'Isonzo - GO</v>
      </c>
    </row>
    <row r="156" spans="1:25" ht="19.5" customHeight="1" x14ac:dyDescent="0.2">
      <c r="A156" s="4" t="s">
        <v>46</v>
      </c>
      <c r="B156" s="5" t="s">
        <v>47</v>
      </c>
      <c r="C156" s="5" t="s">
        <v>47</v>
      </c>
      <c r="D156" s="6" t="s">
        <v>430</v>
      </c>
      <c r="E156" s="7" t="s">
        <v>431</v>
      </c>
      <c r="F156" s="8" t="s">
        <v>432</v>
      </c>
      <c r="G156" s="9" t="s">
        <v>432</v>
      </c>
      <c r="H156" s="8"/>
      <c r="I156" s="10">
        <v>2</v>
      </c>
      <c r="J156" s="8" t="s">
        <v>51</v>
      </c>
      <c r="K156" s="8" t="s">
        <v>52</v>
      </c>
      <c r="L156" s="8" t="s">
        <v>53</v>
      </c>
      <c r="M156" s="8" t="s">
        <v>54</v>
      </c>
      <c r="N156" s="11">
        <v>0</v>
      </c>
      <c r="O156" s="10" t="s">
        <v>54</v>
      </c>
      <c r="P156" s="12">
        <v>30099</v>
      </c>
      <c r="Q156" s="12">
        <v>30099</v>
      </c>
      <c r="R156" s="13">
        <v>30099</v>
      </c>
      <c r="S156" s="11">
        <v>30099</v>
      </c>
      <c r="T156" s="12" t="s">
        <v>433</v>
      </c>
      <c r="U156" s="14">
        <v>8072</v>
      </c>
      <c r="V156" s="8" t="s">
        <v>56</v>
      </c>
      <c r="W156" s="8" t="s">
        <v>57</v>
      </c>
      <c r="X156" s="8" t="s">
        <v>58</v>
      </c>
      <c r="Y156" s="15" t="str">
        <f t="shared" si="2"/>
        <v>San Daniele del Friuli - UD</v>
      </c>
    </row>
    <row r="157" spans="1:25" ht="19.5" customHeight="1" x14ac:dyDescent="0.2">
      <c r="A157" s="4" t="s">
        <v>46</v>
      </c>
      <c r="B157" s="5" t="s">
        <v>174</v>
      </c>
      <c r="C157" s="5" t="s">
        <v>174</v>
      </c>
      <c r="D157" s="6" t="s">
        <v>67</v>
      </c>
      <c r="E157" s="7" t="s">
        <v>689</v>
      </c>
      <c r="F157" s="8" t="s">
        <v>690</v>
      </c>
      <c r="G157" s="9" t="s">
        <v>691</v>
      </c>
      <c r="H157" s="8" t="s">
        <v>692</v>
      </c>
      <c r="I157" s="10">
        <v>2</v>
      </c>
      <c r="J157" s="8" t="s">
        <v>51</v>
      </c>
      <c r="K157" s="8" t="s">
        <v>52</v>
      </c>
      <c r="L157" s="8" t="s">
        <v>677</v>
      </c>
      <c r="M157" s="8" t="s">
        <v>678</v>
      </c>
      <c r="N157" s="11">
        <v>0</v>
      </c>
      <c r="O157" s="10" t="s">
        <v>678</v>
      </c>
      <c r="P157" s="12">
        <v>32004</v>
      </c>
      <c r="Q157" s="12">
        <v>32004</v>
      </c>
      <c r="R157" s="13">
        <v>32004</v>
      </c>
      <c r="S157" s="11">
        <v>32004</v>
      </c>
      <c r="T157" s="12" t="s">
        <v>693</v>
      </c>
      <c r="U157" s="14">
        <v>5912</v>
      </c>
      <c r="V157" s="8" t="s">
        <v>56</v>
      </c>
      <c r="W157" s="8" t="s">
        <v>57</v>
      </c>
      <c r="X157" s="8" t="s">
        <v>680</v>
      </c>
      <c r="Y157" s="15" t="str">
        <f t="shared" si="2"/>
        <v>San Dorligo della Valle - TS</v>
      </c>
    </row>
    <row r="158" spans="1:25" ht="19.5" customHeight="1" x14ac:dyDescent="0.2">
      <c r="A158" s="4" t="s">
        <v>46</v>
      </c>
      <c r="B158" s="5" t="s">
        <v>170</v>
      </c>
      <c r="C158" s="5" t="s">
        <v>170</v>
      </c>
      <c r="D158" s="6" t="s">
        <v>123</v>
      </c>
      <c r="E158" s="7" t="s">
        <v>648</v>
      </c>
      <c r="F158" s="8" t="s">
        <v>649</v>
      </c>
      <c r="G158" s="9" t="s">
        <v>650</v>
      </c>
      <c r="H158" s="8" t="s">
        <v>651</v>
      </c>
      <c r="I158" s="10">
        <v>2</v>
      </c>
      <c r="J158" s="8" t="s">
        <v>51</v>
      </c>
      <c r="K158" s="8" t="s">
        <v>52</v>
      </c>
      <c r="L158" s="8" t="s">
        <v>591</v>
      </c>
      <c r="M158" s="8" t="s">
        <v>592</v>
      </c>
      <c r="N158" s="11">
        <v>0</v>
      </c>
      <c r="O158" s="10" t="s">
        <v>592</v>
      </c>
      <c r="P158" s="12">
        <v>31019</v>
      </c>
      <c r="Q158" s="12">
        <v>31019</v>
      </c>
      <c r="R158" s="13">
        <v>31019</v>
      </c>
      <c r="S158" s="11">
        <v>31019</v>
      </c>
      <c r="T158" s="12" t="s">
        <v>652</v>
      </c>
      <c r="U158" s="14">
        <v>798</v>
      </c>
      <c r="V158" s="8" t="s">
        <v>56</v>
      </c>
      <c r="W158" s="8" t="s">
        <v>57</v>
      </c>
      <c r="X158" s="8" t="s">
        <v>594</v>
      </c>
      <c r="Y158" s="15" t="str">
        <f t="shared" si="2"/>
        <v>San Floriano del Collio - GO</v>
      </c>
    </row>
    <row r="159" spans="1:25" ht="19.5" customHeight="1" x14ac:dyDescent="0.2">
      <c r="A159" s="4" t="s">
        <v>46</v>
      </c>
      <c r="B159" s="5" t="s">
        <v>410</v>
      </c>
      <c r="C159" s="5" t="s">
        <v>410</v>
      </c>
      <c r="D159" s="6" t="s">
        <v>808</v>
      </c>
      <c r="E159" s="7" t="s">
        <v>809</v>
      </c>
      <c r="F159" s="8" t="s">
        <v>810</v>
      </c>
      <c r="G159" s="9" t="s">
        <v>810</v>
      </c>
      <c r="H159" s="8"/>
      <c r="I159" s="10">
        <v>2</v>
      </c>
      <c r="J159" s="8" t="s">
        <v>51</v>
      </c>
      <c r="K159" s="8" t="s">
        <v>52</v>
      </c>
      <c r="L159" s="8" t="s">
        <v>703</v>
      </c>
      <c r="M159" s="8" t="s">
        <v>704</v>
      </c>
      <c r="N159" s="11">
        <v>0</v>
      </c>
      <c r="O159" s="10" t="s">
        <v>704</v>
      </c>
      <c r="P159" s="12">
        <v>93038</v>
      </c>
      <c r="Q159" s="12">
        <v>93038</v>
      </c>
      <c r="R159" s="13">
        <v>93038</v>
      </c>
      <c r="S159" s="11">
        <v>93038</v>
      </c>
      <c r="T159" s="12" t="s">
        <v>811</v>
      </c>
      <c r="U159" s="14">
        <v>4530</v>
      </c>
      <c r="V159" s="8" t="s">
        <v>56</v>
      </c>
      <c r="W159" s="8" t="s">
        <v>57</v>
      </c>
      <c r="X159" s="8" t="s">
        <v>706</v>
      </c>
      <c r="Y159" s="15" t="str">
        <f t="shared" si="2"/>
        <v>San Giorgio della Richinvelda - PN</v>
      </c>
    </row>
    <row r="160" spans="1:25" ht="19.5" customHeight="1" x14ac:dyDescent="0.2">
      <c r="A160" s="4" t="s">
        <v>46</v>
      </c>
      <c r="B160" s="5" t="s">
        <v>47</v>
      </c>
      <c r="C160" s="5" t="s">
        <v>47</v>
      </c>
      <c r="D160" s="6" t="s">
        <v>434</v>
      </c>
      <c r="E160" s="7" t="s">
        <v>435</v>
      </c>
      <c r="F160" s="8" t="s">
        <v>436</v>
      </c>
      <c r="G160" s="9" t="s">
        <v>436</v>
      </c>
      <c r="H160" s="8"/>
      <c r="I160" s="10">
        <v>2</v>
      </c>
      <c r="J160" s="8" t="s">
        <v>51</v>
      </c>
      <c r="K160" s="8" t="s">
        <v>52</v>
      </c>
      <c r="L160" s="8" t="s">
        <v>53</v>
      </c>
      <c r="M160" s="8" t="s">
        <v>54</v>
      </c>
      <c r="N160" s="11">
        <v>0</v>
      </c>
      <c r="O160" s="10" t="s">
        <v>54</v>
      </c>
      <c r="P160" s="12">
        <v>30100</v>
      </c>
      <c r="Q160" s="12">
        <v>30100</v>
      </c>
      <c r="R160" s="13">
        <v>30100</v>
      </c>
      <c r="S160" s="11">
        <v>30100</v>
      </c>
      <c r="T160" s="12" t="s">
        <v>437</v>
      </c>
      <c r="U160" s="14">
        <v>7681</v>
      </c>
      <c r="V160" s="8" t="s">
        <v>56</v>
      </c>
      <c r="W160" s="8" t="s">
        <v>57</v>
      </c>
      <c r="X160" s="8" t="s">
        <v>58</v>
      </c>
      <c r="Y160" s="15" t="str">
        <f t="shared" si="2"/>
        <v>San Giorgio di Nogaro - UD</v>
      </c>
    </row>
    <row r="161" spans="1:25" ht="19.5" customHeight="1" x14ac:dyDescent="0.2">
      <c r="A161" s="4" t="s">
        <v>46</v>
      </c>
      <c r="B161" s="5" t="s">
        <v>47</v>
      </c>
      <c r="C161" s="5" t="s">
        <v>47</v>
      </c>
      <c r="D161" s="6" t="s">
        <v>438</v>
      </c>
      <c r="E161" s="7" t="s">
        <v>439</v>
      </c>
      <c r="F161" s="8" t="s">
        <v>440</v>
      </c>
      <c r="G161" s="9" t="s">
        <v>440</v>
      </c>
      <c r="H161" s="8"/>
      <c r="I161" s="10">
        <v>2</v>
      </c>
      <c r="J161" s="8" t="s">
        <v>51</v>
      </c>
      <c r="K161" s="8" t="s">
        <v>52</v>
      </c>
      <c r="L161" s="8" t="s">
        <v>53</v>
      </c>
      <c r="M161" s="8" t="s">
        <v>54</v>
      </c>
      <c r="N161" s="11">
        <v>0</v>
      </c>
      <c r="O161" s="10" t="s">
        <v>54</v>
      </c>
      <c r="P161" s="12">
        <v>30101</v>
      </c>
      <c r="Q161" s="12">
        <v>30101</v>
      </c>
      <c r="R161" s="13">
        <v>30101</v>
      </c>
      <c r="S161" s="11">
        <v>30101</v>
      </c>
      <c r="T161" s="12" t="s">
        <v>441</v>
      </c>
      <c r="U161" s="14">
        <v>6117</v>
      </c>
      <c r="V161" s="8" t="s">
        <v>56</v>
      </c>
      <c r="W161" s="8" t="s">
        <v>57</v>
      </c>
      <c r="X161" s="8" t="s">
        <v>58</v>
      </c>
      <c r="Y161" s="15" t="str">
        <f t="shared" si="2"/>
        <v>San Giovanni al Natisone - UD</v>
      </c>
    </row>
    <row r="162" spans="1:25" ht="19.5" customHeight="1" x14ac:dyDescent="0.2">
      <c r="A162" s="4" t="s">
        <v>46</v>
      </c>
      <c r="B162" s="5" t="s">
        <v>47</v>
      </c>
      <c r="C162" s="5" t="s">
        <v>47</v>
      </c>
      <c r="D162" s="6" t="s">
        <v>442</v>
      </c>
      <c r="E162" s="7" t="s">
        <v>443</v>
      </c>
      <c r="F162" s="8" t="s">
        <v>444</v>
      </c>
      <c r="G162" s="9" t="s">
        <v>444</v>
      </c>
      <c r="H162" s="8"/>
      <c r="I162" s="10">
        <v>2</v>
      </c>
      <c r="J162" s="8" t="s">
        <v>51</v>
      </c>
      <c r="K162" s="8" t="s">
        <v>52</v>
      </c>
      <c r="L162" s="8" t="s">
        <v>53</v>
      </c>
      <c r="M162" s="8" t="s">
        <v>54</v>
      </c>
      <c r="N162" s="11">
        <v>0</v>
      </c>
      <c r="O162" s="10" t="s">
        <v>54</v>
      </c>
      <c r="P162" s="12">
        <v>30102</v>
      </c>
      <c r="Q162" s="12">
        <v>30102</v>
      </c>
      <c r="R162" s="13">
        <v>30102</v>
      </c>
      <c r="S162" s="11">
        <v>30102</v>
      </c>
      <c r="T162" s="12" t="s">
        <v>445</v>
      </c>
      <c r="U162" s="14">
        <v>1161</v>
      </c>
      <c r="V162" s="8" t="s">
        <v>56</v>
      </c>
      <c r="W162" s="8" t="s">
        <v>57</v>
      </c>
      <c r="X162" s="8" t="s">
        <v>58</v>
      </c>
      <c r="Y162" s="15" t="str">
        <f t="shared" si="2"/>
        <v>San Leonardo - UD</v>
      </c>
    </row>
    <row r="163" spans="1:25" ht="19.5" customHeight="1" x14ac:dyDescent="0.2">
      <c r="A163" s="4" t="s">
        <v>46</v>
      </c>
      <c r="B163" s="5" t="s">
        <v>170</v>
      </c>
      <c r="C163" s="5" t="s">
        <v>170</v>
      </c>
      <c r="D163" s="6" t="s">
        <v>127</v>
      </c>
      <c r="E163" s="7" t="s">
        <v>653</v>
      </c>
      <c r="F163" s="8" t="s">
        <v>654</v>
      </c>
      <c r="G163" s="9" t="s">
        <v>654</v>
      </c>
      <c r="H163" s="8"/>
      <c r="I163" s="10">
        <v>2</v>
      </c>
      <c r="J163" s="8" t="s">
        <v>51</v>
      </c>
      <c r="K163" s="8" t="s">
        <v>52</v>
      </c>
      <c r="L163" s="8" t="s">
        <v>591</v>
      </c>
      <c r="M163" s="8" t="s">
        <v>592</v>
      </c>
      <c r="N163" s="11">
        <v>0</v>
      </c>
      <c r="O163" s="10" t="s">
        <v>592</v>
      </c>
      <c r="P163" s="12">
        <v>31020</v>
      </c>
      <c r="Q163" s="12">
        <v>31020</v>
      </c>
      <c r="R163" s="13">
        <v>31020</v>
      </c>
      <c r="S163" s="11">
        <v>31020</v>
      </c>
      <c r="T163" s="12" t="s">
        <v>655</v>
      </c>
      <c r="U163" s="14">
        <v>1548</v>
      </c>
      <c r="V163" s="8" t="s">
        <v>56</v>
      </c>
      <c r="W163" s="8" t="s">
        <v>57</v>
      </c>
      <c r="X163" s="8" t="s">
        <v>594</v>
      </c>
      <c r="Y163" s="15" t="str">
        <f t="shared" si="2"/>
        <v>San Lorenzo Isontino - GO</v>
      </c>
    </row>
    <row r="164" spans="1:25" ht="19.5" customHeight="1" x14ac:dyDescent="0.2">
      <c r="A164" s="4" t="s">
        <v>46</v>
      </c>
      <c r="B164" s="5" t="s">
        <v>410</v>
      </c>
      <c r="C164" s="5" t="s">
        <v>410</v>
      </c>
      <c r="D164" s="6" t="s">
        <v>198</v>
      </c>
      <c r="E164" s="7" t="s">
        <v>812</v>
      </c>
      <c r="F164" s="8" t="s">
        <v>813</v>
      </c>
      <c r="G164" s="9" t="s">
        <v>813</v>
      </c>
      <c r="H164" s="8"/>
      <c r="I164" s="10">
        <v>2</v>
      </c>
      <c r="J164" s="8" t="s">
        <v>51</v>
      </c>
      <c r="K164" s="8" t="s">
        <v>52</v>
      </c>
      <c r="L164" s="8" t="s">
        <v>703</v>
      </c>
      <c r="M164" s="8" t="s">
        <v>704</v>
      </c>
      <c r="N164" s="11">
        <v>0</v>
      </c>
      <c r="O164" s="10" t="s">
        <v>704</v>
      </c>
      <c r="P164" s="12">
        <v>93039</v>
      </c>
      <c r="Q164" s="12">
        <v>93039</v>
      </c>
      <c r="R164" s="13">
        <v>93039</v>
      </c>
      <c r="S164" s="11">
        <v>93039</v>
      </c>
      <c r="T164" s="12" t="s">
        <v>814</v>
      </c>
      <c r="U164" s="14">
        <v>1496</v>
      </c>
      <c r="V164" s="8" t="s">
        <v>56</v>
      </c>
      <c r="W164" s="8" t="s">
        <v>57</v>
      </c>
      <c r="X164" s="8" t="s">
        <v>706</v>
      </c>
      <c r="Y164" s="15" t="str">
        <f t="shared" si="2"/>
        <v>San Martino al Tagliamento - PN</v>
      </c>
    </row>
    <row r="165" spans="1:25" ht="19.5" customHeight="1" x14ac:dyDescent="0.2">
      <c r="A165" s="4" t="s">
        <v>46</v>
      </c>
      <c r="B165" s="5" t="s">
        <v>170</v>
      </c>
      <c r="C165" s="5" t="s">
        <v>170</v>
      </c>
      <c r="D165" s="6" t="s">
        <v>131</v>
      </c>
      <c r="E165" s="7" t="s">
        <v>656</v>
      </c>
      <c r="F165" s="8" t="s">
        <v>657</v>
      </c>
      <c r="G165" s="9" t="s">
        <v>657</v>
      </c>
      <c r="H165" s="8"/>
      <c r="I165" s="10">
        <v>2</v>
      </c>
      <c r="J165" s="8" t="s">
        <v>51</v>
      </c>
      <c r="K165" s="8" t="s">
        <v>52</v>
      </c>
      <c r="L165" s="8" t="s">
        <v>591</v>
      </c>
      <c r="M165" s="8" t="s">
        <v>592</v>
      </c>
      <c r="N165" s="11">
        <v>0</v>
      </c>
      <c r="O165" s="10" t="s">
        <v>592</v>
      </c>
      <c r="P165" s="12">
        <v>31021</v>
      </c>
      <c r="Q165" s="12">
        <v>31021</v>
      </c>
      <c r="R165" s="13">
        <v>31021</v>
      </c>
      <c r="S165" s="11">
        <v>31021</v>
      </c>
      <c r="T165" s="12" t="s">
        <v>658</v>
      </c>
      <c r="U165" s="14">
        <v>2019</v>
      </c>
      <c r="V165" s="8" t="s">
        <v>56</v>
      </c>
      <c r="W165" s="8" t="s">
        <v>57</v>
      </c>
      <c r="X165" s="8" t="s">
        <v>594</v>
      </c>
      <c r="Y165" s="15" t="str">
        <f t="shared" si="2"/>
        <v>San Pier d'Isonzo - GO</v>
      </c>
    </row>
    <row r="166" spans="1:25" ht="19.5" customHeight="1" x14ac:dyDescent="0.2">
      <c r="A166" s="4" t="s">
        <v>46</v>
      </c>
      <c r="B166" s="5" t="s">
        <v>47</v>
      </c>
      <c r="C166" s="5" t="s">
        <v>47</v>
      </c>
      <c r="D166" s="6" t="s">
        <v>446</v>
      </c>
      <c r="E166" s="7" t="s">
        <v>447</v>
      </c>
      <c r="F166" s="8" t="s">
        <v>448</v>
      </c>
      <c r="G166" s="9" t="s">
        <v>448</v>
      </c>
      <c r="H166" s="8"/>
      <c r="I166" s="10">
        <v>2</v>
      </c>
      <c r="J166" s="8" t="s">
        <v>51</v>
      </c>
      <c r="K166" s="8" t="s">
        <v>52</v>
      </c>
      <c r="L166" s="8" t="s">
        <v>53</v>
      </c>
      <c r="M166" s="8" t="s">
        <v>54</v>
      </c>
      <c r="N166" s="11">
        <v>0</v>
      </c>
      <c r="O166" s="10" t="s">
        <v>54</v>
      </c>
      <c r="P166" s="12">
        <v>30103</v>
      </c>
      <c r="Q166" s="12">
        <v>30103</v>
      </c>
      <c r="R166" s="13">
        <v>30103</v>
      </c>
      <c r="S166" s="11">
        <v>30103</v>
      </c>
      <c r="T166" s="12" t="s">
        <v>449</v>
      </c>
      <c r="U166" s="14">
        <v>2223</v>
      </c>
      <c r="V166" s="8" t="s">
        <v>56</v>
      </c>
      <c r="W166" s="8" t="s">
        <v>57</v>
      </c>
      <c r="X166" s="8" t="s">
        <v>58</v>
      </c>
      <c r="Y166" s="15" t="str">
        <f t="shared" si="2"/>
        <v>San Pietro al Natisone - UD</v>
      </c>
    </row>
    <row r="167" spans="1:25" ht="19.5" customHeight="1" x14ac:dyDescent="0.2">
      <c r="A167" s="4" t="s">
        <v>46</v>
      </c>
      <c r="B167" s="5" t="s">
        <v>410</v>
      </c>
      <c r="C167" s="5" t="s">
        <v>410</v>
      </c>
      <c r="D167" s="6" t="s">
        <v>202</v>
      </c>
      <c r="E167" s="7" t="s">
        <v>815</v>
      </c>
      <c r="F167" s="8" t="s">
        <v>816</v>
      </c>
      <c r="G167" s="9" t="s">
        <v>816</v>
      </c>
      <c r="H167" s="8"/>
      <c r="I167" s="10">
        <v>2</v>
      </c>
      <c r="J167" s="8" t="s">
        <v>51</v>
      </c>
      <c r="K167" s="8" t="s">
        <v>52</v>
      </c>
      <c r="L167" s="8" t="s">
        <v>703</v>
      </c>
      <c r="M167" s="8" t="s">
        <v>704</v>
      </c>
      <c r="N167" s="11">
        <v>0</v>
      </c>
      <c r="O167" s="10" t="s">
        <v>704</v>
      </c>
      <c r="P167" s="12">
        <v>93040</v>
      </c>
      <c r="Q167" s="12">
        <v>93040</v>
      </c>
      <c r="R167" s="13">
        <v>93040</v>
      </c>
      <c r="S167" s="11">
        <v>93040</v>
      </c>
      <c r="T167" s="12" t="s">
        <v>817</v>
      </c>
      <c r="U167" s="14">
        <v>4274</v>
      </c>
      <c r="V167" s="8" t="s">
        <v>56</v>
      </c>
      <c r="W167" s="8" t="s">
        <v>57</v>
      </c>
      <c r="X167" s="8" t="s">
        <v>706</v>
      </c>
      <c r="Y167" s="15" t="str">
        <f t="shared" si="2"/>
        <v>San Quirino - PN</v>
      </c>
    </row>
    <row r="168" spans="1:25" ht="19.5" customHeight="1" x14ac:dyDescent="0.2">
      <c r="A168" s="4" t="s">
        <v>46</v>
      </c>
      <c r="B168" s="5" t="s">
        <v>410</v>
      </c>
      <c r="C168" s="5" t="s">
        <v>410</v>
      </c>
      <c r="D168" s="6" t="s">
        <v>206</v>
      </c>
      <c r="E168" s="7" t="s">
        <v>818</v>
      </c>
      <c r="F168" s="8" t="s">
        <v>819</v>
      </c>
      <c r="G168" s="9" t="s">
        <v>819</v>
      </c>
      <c r="H168" s="8"/>
      <c r="I168" s="10">
        <v>2</v>
      </c>
      <c r="J168" s="8" t="s">
        <v>51</v>
      </c>
      <c r="K168" s="8" t="s">
        <v>52</v>
      </c>
      <c r="L168" s="8" t="s">
        <v>703</v>
      </c>
      <c r="M168" s="8" t="s">
        <v>704</v>
      </c>
      <c r="N168" s="11">
        <v>0</v>
      </c>
      <c r="O168" s="10" t="s">
        <v>704</v>
      </c>
      <c r="P168" s="12">
        <v>93041</v>
      </c>
      <c r="Q168" s="12">
        <v>93041</v>
      </c>
      <c r="R168" s="13">
        <v>93041</v>
      </c>
      <c r="S168" s="11">
        <v>93041</v>
      </c>
      <c r="T168" s="12" t="s">
        <v>820</v>
      </c>
      <c r="U168" s="14">
        <v>15011</v>
      </c>
      <c r="V168" s="8" t="s">
        <v>56</v>
      </c>
      <c r="W168" s="8" t="s">
        <v>57</v>
      </c>
      <c r="X168" s="8" t="s">
        <v>706</v>
      </c>
      <c r="Y168" s="15" t="str">
        <f t="shared" si="2"/>
        <v>San Vito al Tagliamento - PN</v>
      </c>
    </row>
    <row r="169" spans="1:25" ht="19.5" customHeight="1" x14ac:dyDescent="0.2">
      <c r="A169" s="4" t="s">
        <v>46</v>
      </c>
      <c r="B169" s="5" t="s">
        <v>47</v>
      </c>
      <c r="C169" s="5" t="s">
        <v>47</v>
      </c>
      <c r="D169" s="6" t="s">
        <v>454</v>
      </c>
      <c r="E169" s="7" t="s">
        <v>455</v>
      </c>
      <c r="F169" s="8" t="s">
        <v>456</v>
      </c>
      <c r="G169" s="9" t="s">
        <v>456</v>
      </c>
      <c r="H169" s="8"/>
      <c r="I169" s="10">
        <v>2</v>
      </c>
      <c r="J169" s="8" t="s">
        <v>51</v>
      </c>
      <c r="K169" s="8" t="s">
        <v>52</v>
      </c>
      <c r="L169" s="8" t="s">
        <v>53</v>
      </c>
      <c r="M169" s="8" t="s">
        <v>54</v>
      </c>
      <c r="N169" s="11">
        <v>0</v>
      </c>
      <c r="O169" s="10" t="s">
        <v>54</v>
      </c>
      <c r="P169" s="12">
        <v>30105</v>
      </c>
      <c r="Q169" s="12">
        <v>30105</v>
      </c>
      <c r="R169" s="13">
        <v>30105</v>
      </c>
      <c r="S169" s="11">
        <v>30105</v>
      </c>
      <c r="T169" s="12" t="s">
        <v>457</v>
      </c>
      <c r="U169" s="14">
        <v>1333</v>
      </c>
      <c r="V169" s="8" t="s">
        <v>56</v>
      </c>
      <c r="W169" s="8" t="s">
        <v>57</v>
      </c>
      <c r="X169" s="8" t="s">
        <v>58</v>
      </c>
      <c r="Y169" s="15" t="str">
        <f t="shared" si="2"/>
        <v>San Vito al Torre - UD</v>
      </c>
    </row>
    <row r="170" spans="1:25" ht="19.5" customHeight="1" x14ac:dyDescent="0.2">
      <c r="A170" s="4" t="s">
        <v>46</v>
      </c>
      <c r="B170" s="5" t="s">
        <v>47</v>
      </c>
      <c r="C170" s="5" t="s">
        <v>47</v>
      </c>
      <c r="D170" s="6" t="s">
        <v>458</v>
      </c>
      <c r="E170" s="7" t="s">
        <v>459</v>
      </c>
      <c r="F170" s="8" t="s">
        <v>460</v>
      </c>
      <c r="G170" s="9" t="s">
        <v>460</v>
      </c>
      <c r="H170" s="8"/>
      <c r="I170" s="10">
        <v>2</v>
      </c>
      <c r="J170" s="8" t="s">
        <v>51</v>
      </c>
      <c r="K170" s="8" t="s">
        <v>52</v>
      </c>
      <c r="L170" s="8" t="s">
        <v>53</v>
      </c>
      <c r="M170" s="8" t="s">
        <v>54</v>
      </c>
      <c r="N170" s="11">
        <v>0</v>
      </c>
      <c r="O170" s="10" t="s">
        <v>54</v>
      </c>
      <c r="P170" s="12">
        <v>30106</v>
      </c>
      <c r="Q170" s="12">
        <v>30106</v>
      </c>
      <c r="R170" s="13">
        <v>30106</v>
      </c>
      <c r="S170" s="11">
        <v>30106</v>
      </c>
      <c r="T170" s="12" t="s">
        <v>461</v>
      </c>
      <c r="U170" s="14">
        <v>1682</v>
      </c>
      <c r="V170" s="8" t="s">
        <v>56</v>
      </c>
      <c r="W170" s="8" t="s">
        <v>57</v>
      </c>
      <c r="X170" s="8" t="s">
        <v>58</v>
      </c>
      <c r="Y170" s="15" t="str">
        <f t="shared" si="2"/>
        <v>San Vito di Fagagna - UD</v>
      </c>
    </row>
    <row r="171" spans="1:25" ht="19.5" customHeight="1" x14ac:dyDescent="0.2">
      <c r="A171" s="4" t="s">
        <v>46</v>
      </c>
      <c r="B171" s="5" t="s">
        <v>47</v>
      </c>
      <c r="C171" s="5" t="s">
        <v>47</v>
      </c>
      <c r="D171" s="6" t="s">
        <v>450</v>
      </c>
      <c r="E171" s="7" t="s">
        <v>451</v>
      </c>
      <c r="F171" s="8" t="s">
        <v>452</v>
      </c>
      <c r="G171" s="9" t="s">
        <v>452</v>
      </c>
      <c r="H171" s="8"/>
      <c r="I171" s="10">
        <v>2</v>
      </c>
      <c r="J171" s="8" t="s">
        <v>51</v>
      </c>
      <c r="K171" s="8" t="s">
        <v>52</v>
      </c>
      <c r="L171" s="8" t="s">
        <v>53</v>
      </c>
      <c r="M171" s="8" t="s">
        <v>54</v>
      </c>
      <c r="N171" s="11">
        <v>0</v>
      </c>
      <c r="O171" s="10" t="s">
        <v>54</v>
      </c>
      <c r="P171" s="12">
        <v>30104</v>
      </c>
      <c r="Q171" s="12">
        <v>30104</v>
      </c>
      <c r="R171" s="13">
        <v>30104</v>
      </c>
      <c r="S171" s="11">
        <v>30104</v>
      </c>
      <c r="T171" s="12" t="s">
        <v>453</v>
      </c>
      <c r="U171" s="14">
        <v>2417</v>
      </c>
      <c r="V171" s="8" t="s">
        <v>56</v>
      </c>
      <c r="W171" s="8" t="s">
        <v>57</v>
      </c>
      <c r="X171" s="8" t="s">
        <v>58</v>
      </c>
      <c r="Y171" s="15" t="str">
        <f t="shared" si="2"/>
        <v>Santa Maria la Longa - UD</v>
      </c>
    </row>
    <row r="172" spans="1:25" ht="19.5" customHeight="1" x14ac:dyDescent="0.2">
      <c r="A172" s="4" t="s">
        <v>46</v>
      </c>
      <c r="B172" s="5" t="s">
        <v>47</v>
      </c>
      <c r="C172" s="5" t="s">
        <v>47</v>
      </c>
      <c r="D172" s="6" t="s">
        <v>577</v>
      </c>
      <c r="E172" s="7" t="s">
        <v>578</v>
      </c>
      <c r="F172" s="8" t="s">
        <v>579</v>
      </c>
      <c r="G172" s="9" t="s">
        <v>579</v>
      </c>
      <c r="H172" s="8"/>
      <c r="I172" s="10">
        <v>2</v>
      </c>
      <c r="J172" s="8" t="s">
        <v>51</v>
      </c>
      <c r="K172" s="8" t="s">
        <v>52</v>
      </c>
      <c r="L172" s="8" t="s">
        <v>53</v>
      </c>
      <c r="M172" s="8" t="s">
        <v>54</v>
      </c>
      <c r="N172" s="11">
        <v>0</v>
      </c>
      <c r="O172" s="10" t="s">
        <v>54</v>
      </c>
      <c r="P172" s="12">
        <v>30189</v>
      </c>
      <c r="Q172" s="12">
        <v>25052</v>
      </c>
      <c r="R172" s="11">
        <v>25052</v>
      </c>
      <c r="S172" s="11">
        <v>25052</v>
      </c>
      <c r="T172" s="12" t="s">
        <v>580</v>
      </c>
      <c r="U172" s="14">
        <v>1306</v>
      </c>
      <c r="V172" s="8" t="s">
        <v>56</v>
      </c>
      <c r="W172" s="8" t="s">
        <v>57</v>
      </c>
      <c r="X172" s="8" t="s">
        <v>58</v>
      </c>
      <c r="Y172" s="15" t="str">
        <f t="shared" si="2"/>
        <v>Sappada - UD</v>
      </c>
    </row>
    <row r="173" spans="1:25" ht="19.5" customHeight="1" x14ac:dyDescent="0.2">
      <c r="A173" s="4" t="s">
        <v>46</v>
      </c>
      <c r="B173" s="5" t="s">
        <v>47</v>
      </c>
      <c r="C173" s="5" t="s">
        <v>47</v>
      </c>
      <c r="D173" s="6" t="s">
        <v>462</v>
      </c>
      <c r="E173" s="7" t="s">
        <v>463</v>
      </c>
      <c r="F173" s="8" t="s">
        <v>464</v>
      </c>
      <c r="G173" s="9" t="s">
        <v>464</v>
      </c>
      <c r="H173" s="8"/>
      <c r="I173" s="10">
        <v>2</v>
      </c>
      <c r="J173" s="8" t="s">
        <v>51</v>
      </c>
      <c r="K173" s="8" t="s">
        <v>52</v>
      </c>
      <c r="L173" s="8" t="s">
        <v>53</v>
      </c>
      <c r="M173" s="8" t="s">
        <v>54</v>
      </c>
      <c r="N173" s="11">
        <v>0</v>
      </c>
      <c r="O173" s="10" t="s">
        <v>54</v>
      </c>
      <c r="P173" s="12">
        <v>30107</v>
      </c>
      <c r="Q173" s="12">
        <v>30107</v>
      </c>
      <c r="R173" s="13">
        <v>30107</v>
      </c>
      <c r="S173" s="11">
        <v>30107</v>
      </c>
      <c r="T173" s="12" t="s">
        <v>465</v>
      </c>
      <c r="U173" s="14">
        <v>419</v>
      </c>
      <c r="V173" s="8" t="s">
        <v>56</v>
      </c>
      <c r="W173" s="8" t="s">
        <v>57</v>
      </c>
      <c r="X173" s="8" t="s">
        <v>58</v>
      </c>
      <c r="Y173" s="15" t="str">
        <f t="shared" si="2"/>
        <v>Sauris - UD</v>
      </c>
    </row>
    <row r="174" spans="1:25" ht="19.5" customHeight="1" x14ac:dyDescent="0.2">
      <c r="A174" s="4" t="s">
        <v>46</v>
      </c>
      <c r="B174" s="5" t="s">
        <v>47</v>
      </c>
      <c r="C174" s="5" t="s">
        <v>47</v>
      </c>
      <c r="D174" s="6" t="s">
        <v>466</v>
      </c>
      <c r="E174" s="7" t="s">
        <v>467</v>
      </c>
      <c r="F174" s="8" t="s">
        <v>468</v>
      </c>
      <c r="G174" s="9" t="s">
        <v>468</v>
      </c>
      <c r="H174" s="8"/>
      <c r="I174" s="10">
        <v>2</v>
      </c>
      <c r="J174" s="8" t="s">
        <v>51</v>
      </c>
      <c r="K174" s="8" t="s">
        <v>52</v>
      </c>
      <c r="L174" s="8" t="s">
        <v>53</v>
      </c>
      <c r="M174" s="8" t="s">
        <v>54</v>
      </c>
      <c r="N174" s="11">
        <v>0</v>
      </c>
      <c r="O174" s="10" t="s">
        <v>54</v>
      </c>
      <c r="P174" s="12">
        <v>30108</v>
      </c>
      <c r="Q174" s="12">
        <v>30108</v>
      </c>
      <c r="R174" s="13">
        <v>30108</v>
      </c>
      <c r="S174" s="11">
        <v>30108</v>
      </c>
      <c r="T174" s="12" t="s">
        <v>469</v>
      </c>
      <c r="U174" s="14">
        <v>482</v>
      </c>
      <c r="V174" s="8" t="s">
        <v>56</v>
      </c>
      <c r="W174" s="8" t="s">
        <v>57</v>
      </c>
      <c r="X174" s="8" t="s">
        <v>58</v>
      </c>
      <c r="Y174" s="15" t="str">
        <f t="shared" si="2"/>
        <v>Savogna - UD</v>
      </c>
    </row>
    <row r="175" spans="1:25" ht="19.5" customHeight="1" x14ac:dyDescent="0.2">
      <c r="A175" s="4" t="s">
        <v>46</v>
      </c>
      <c r="B175" s="5" t="s">
        <v>170</v>
      </c>
      <c r="C175" s="5" t="s">
        <v>170</v>
      </c>
      <c r="D175" s="6" t="s">
        <v>135</v>
      </c>
      <c r="E175" s="7" t="s">
        <v>659</v>
      </c>
      <c r="F175" s="8" t="s">
        <v>660</v>
      </c>
      <c r="G175" s="9" t="s">
        <v>661</v>
      </c>
      <c r="H175" s="8" t="s">
        <v>662</v>
      </c>
      <c r="I175" s="10">
        <v>2</v>
      </c>
      <c r="J175" s="8" t="s">
        <v>51</v>
      </c>
      <c r="K175" s="8" t="s">
        <v>52</v>
      </c>
      <c r="L175" s="8" t="s">
        <v>591</v>
      </c>
      <c r="M175" s="8" t="s">
        <v>592</v>
      </c>
      <c r="N175" s="11">
        <v>0</v>
      </c>
      <c r="O175" s="10" t="s">
        <v>592</v>
      </c>
      <c r="P175" s="12">
        <v>31022</v>
      </c>
      <c r="Q175" s="12">
        <v>31022</v>
      </c>
      <c r="R175" s="13">
        <v>31022</v>
      </c>
      <c r="S175" s="11">
        <v>31022</v>
      </c>
      <c r="T175" s="12" t="s">
        <v>663</v>
      </c>
      <c r="U175" s="14">
        <v>1727</v>
      </c>
      <c r="V175" s="8" t="s">
        <v>56</v>
      </c>
      <c r="W175" s="8" t="s">
        <v>57</v>
      </c>
      <c r="X175" s="8" t="s">
        <v>594</v>
      </c>
      <c r="Y175" s="15" t="str">
        <f t="shared" si="2"/>
        <v>Savogna d'Isonzo - GO</v>
      </c>
    </row>
    <row r="176" spans="1:25" ht="19.5" customHeight="1" x14ac:dyDescent="0.2">
      <c r="A176" s="4" t="s">
        <v>46</v>
      </c>
      <c r="B176" s="5" t="s">
        <v>47</v>
      </c>
      <c r="C176" s="5" t="s">
        <v>47</v>
      </c>
      <c r="D176" s="6" t="s">
        <v>470</v>
      </c>
      <c r="E176" s="7" t="s">
        <v>471</v>
      </c>
      <c r="F176" s="8" t="s">
        <v>472</v>
      </c>
      <c r="G176" s="9" t="s">
        <v>472</v>
      </c>
      <c r="H176" s="8"/>
      <c r="I176" s="10">
        <v>2</v>
      </c>
      <c r="J176" s="8" t="s">
        <v>51</v>
      </c>
      <c r="K176" s="8" t="s">
        <v>52</v>
      </c>
      <c r="L176" s="8" t="s">
        <v>53</v>
      </c>
      <c r="M176" s="8" t="s">
        <v>54</v>
      </c>
      <c r="N176" s="11">
        <v>0</v>
      </c>
      <c r="O176" s="10" t="s">
        <v>54</v>
      </c>
      <c r="P176" s="12">
        <v>30109</v>
      </c>
      <c r="Q176" s="12">
        <v>30109</v>
      </c>
      <c r="R176" s="13">
        <v>30109</v>
      </c>
      <c r="S176" s="11">
        <v>30109</v>
      </c>
      <c r="T176" s="12" t="s">
        <v>473</v>
      </c>
      <c r="U176" s="14">
        <v>3937</v>
      </c>
      <c r="V176" s="8" t="s">
        <v>56</v>
      </c>
      <c r="W176" s="8" t="s">
        <v>57</v>
      </c>
      <c r="X176" s="8" t="s">
        <v>58</v>
      </c>
      <c r="Y176" s="15" t="str">
        <f t="shared" si="2"/>
        <v>Sedegliano - UD</v>
      </c>
    </row>
    <row r="177" spans="1:25" ht="19.5" customHeight="1" x14ac:dyDescent="0.2">
      <c r="A177" s="4" t="s">
        <v>46</v>
      </c>
      <c r="B177" s="5" t="s">
        <v>410</v>
      </c>
      <c r="C177" s="5" t="s">
        <v>410</v>
      </c>
      <c r="D177" s="6" t="s">
        <v>210</v>
      </c>
      <c r="E177" s="7" t="s">
        <v>821</v>
      </c>
      <c r="F177" s="8" t="s">
        <v>822</v>
      </c>
      <c r="G177" s="9" t="s">
        <v>822</v>
      </c>
      <c r="H177" s="8"/>
      <c r="I177" s="10">
        <v>2</v>
      </c>
      <c r="J177" s="8" t="s">
        <v>51</v>
      </c>
      <c r="K177" s="8" t="s">
        <v>52</v>
      </c>
      <c r="L177" s="8" t="s">
        <v>703</v>
      </c>
      <c r="M177" s="8" t="s">
        <v>704</v>
      </c>
      <c r="N177" s="11">
        <v>0</v>
      </c>
      <c r="O177" s="10" t="s">
        <v>704</v>
      </c>
      <c r="P177" s="12">
        <v>93042</v>
      </c>
      <c r="Q177" s="12">
        <v>93042</v>
      </c>
      <c r="R177" s="13">
        <v>93042</v>
      </c>
      <c r="S177" s="11">
        <v>93042</v>
      </c>
      <c r="T177" s="12" t="s">
        <v>823</v>
      </c>
      <c r="U177" s="14">
        <v>2221</v>
      </c>
      <c r="V177" s="8" t="s">
        <v>56</v>
      </c>
      <c r="W177" s="8" t="s">
        <v>57</v>
      </c>
      <c r="X177" s="8" t="s">
        <v>706</v>
      </c>
      <c r="Y177" s="15" t="str">
        <f t="shared" si="2"/>
        <v>Sequals - PN</v>
      </c>
    </row>
    <row r="178" spans="1:25" ht="19.5" customHeight="1" x14ac:dyDescent="0.2">
      <c r="A178" s="4" t="s">
        <v>46</v>
      </c>
      <c r="B178" s="5" t="s">
        <v>410</v>
      </c>
      <c r="C178" s="5" t="s">
        <v>410</v>
      </c>
      <c r="D178" s="6" t="s">
        <v>214</v>
      </c>
      <c r="E178" s="7" t="s">
        <v>824</v>
      </c>
      <c r="F178" s="8" t="s">
        <v>825</v>
      </c>
      <c r="G178" s="9" t="s">
        <v>825</v>
      </c>
      <c r="H178" s="8"/>
      <c r="I178" s="10">
        <v>2</v>
      </c>
      <c r="J178" s="8" t="s">
        <v>51</v>
      </c>
      <c r="K178" s="8" t="s">
        <v>52</v>
      </c>
      <c r="L178" s="8" t="s">
        <v>703</v>
      </c>
      <c r="M178" s="8" t="s">
        <v>704</v>
      </c>
      <c r="N178" s="11">
        <v>0</v>
      </c>
      <c r="O178" s="10" t="s">
        <v>704</v>
      </c>
      <c r="P178" s="12">
        <v>93043</v>
      </c>
      <c r="Q178" s="12">
        <v>93043</v>
      </c>
      <c r="R178" s="13">
        <v>93043</v>
      </c>
      <c r="S178" s="11">
        <v>93043</v>
      </c>
      <c r="T178" s="12" t="s">
        <v>826</v>
      </c>
      <c r="U178" s="14">
        <v>6319</v>
      </c>
      <c r="V178" s="8" t="s">
        <v>56</v>
      </c>
      <c r="W178" s="8" t="s">
        <v>57</v>
      </c>
      <c r="X178" s="8" t="s">
        <v>706</v>
      </c>
      <c r="Y178" s="15" t="str">
        <f t="shared" si="2"/>
        <v>Sesto al Reghena - PN</v>
      </c>
    </row>
    <row r="179" spans="1:25" ht="19.5" customHeight="1" x14ac:dyDescent="0.2">
      <c r="A179" s="4" t="s">
        <v>46</v>
      </c>
      <c r="B179" s="5" t="s">
        <v>174</v>
      </c>
      <c r="C179" s="5" t="s">
        <v>174</v>
      </c>
      <c r="D179" s="6" t="s">
        <v>71</v>
      </c>
      <c r="E179" s="7" t="s">
        <v>694</v>
      </c>
      <c r="F179" s="8" t="s">
        <v>695</v>
      </c>
      <c r="G179" s="9" t="s">
        <v>696</v>
      </c>
      <c r="H179" s="8" t="s">
        <v>697</v>
      </c>
      <c r="I179" s="10">
        <v>2</v>
      </c>
      <c r="J179" s="8" t="s">
        <v>51</v>
      </c>
      <c r="K179" s="8" t="s">
        <v>52</v>
      </c>
      <c r="L179" s="8" t="s">
        <v>677</v>
      </c>
      <c r="M179" s="8" t="s">
        <v>678</v>
      </c>
      <c r="N179" s="11">
        <v>0</v>
      </c>
      <c r="O179" s="10" t="s">
        <v>678</v>
      </c>
      <c r="P179" s="12">
        <v>32005</v>
      </c>
      <c r="Q179" s="12">
        <v>32005</v>
      </c>
      <c r="R179" s="13">
        <v>32005</v>
      </c>
      <c r="S179" s="11">
        <v>32005</v>
      </c>
      <c r="T179" s="12" t="s">
        <v>698</v>
      </c>
      <c r="U179" s="14">
        <v>2077</v>
      </c>
      <c r="V179" s="8" t="s">
        <v>56</v>
      </c>
      <c r="W179" s="8" t="s">
        <v>57</v>
      </c>
      <c r="X179" s="8" t="s">
        <v>680</v>
      </c>
      <c r="Y179" s="15" t="str">
        <f t="shared" si="2"/>
        <v>Sgonico - TS</v>
      </c>
    </row>
    <row r="180" spans="1:25" ht="19.5" customHeight="1" x14ac:dyDescent="0.2">
      <c r="A180" s="4" t="s">
        <v>46</v>
      </c>
      <c r="B180" s="5" t="s">
        <v>47</v>
      </c>
      <c r="C180" s="5" t="s">
        <v>47</v>
      </c>
      <c r="D180" s="6" t="s">
        <v>474</v>
      </c>
      <c r="E180" s="7" t="s">
        <v>475</v>
      </c>
      <c r="F180" s="8" t="s">
        <v>476</v>
      </c>
      <c r="G180" s="9" t="s">
        <v>476</v>
      </c>
      <c r="H180" s="8"/>
      <c r="I180" s="10">
        <v>2</v>
      </c>
      <c r="J180" s="8" t="s">
        <v>51</v>
      </c>
      <c r="K180" s="8" t="s">
        <v>52</v>
      </c>
      <c r="L180" s="8" t="s">
        <v>53</v>
      </c>
      <c r="M180" s="8" t="s">
        <v>54</v>
      </c>
      <c r="N180" s="11">
        <v>0</v>
      </c>
      <c r="O180" s="10" t="s">
        <v>54</v>
      </c>
      <c r="P180" s="12">
        <v>30110</v>
      </c>
      <c r="Q180" s="12">
        <v>30110</v>
      </c>
      <c r="R180" s="13">
        <v>30110</v>
      </c>
      <c r="S180" s="11">
        <v>30110</v>
      </c>
      <c r="T180" s="12" t="s">
        <v>477</v>
      </c>
      <c r="U180" s="14">
        <v>941</v>
      </c>
      <c r="V180" s="8" t="s">
        <v>56</v>
      </c>
      <c r="W180" s="8" t="s">
        <v>57</v>
      </c>
      <c r="X180" s="8" t="s">
        <v>58</v>
      </c>
      <c r="Y180" s="15" t="str">
        <f t="shared" si="2"/>
        <v>Socchieve - UD</v>
      </c>
    </row>
    <row r="181" spans="1:25" ht="19.5" customHeight="1" x14ac:dyDescent="0.2">
      <c r="A181" s="4" t="s">
        <v>46</v>
      </c>
      <c r="B181" s="5" t="s">
        <v>410</v>
      </c>
      <c r="C181" s="5" t="s">
        <v>410</v>
      </c>
      <c r="D181" s="6" t="s">
        <v>218</v>
      </c>
      <c r="E181" s="7" t="s">
        <v>827</v>
      </c>
      <c r="F181" s="8" t="s">
        <v>828</v>
      </c>
      <c r="G181" s="9" t="s">
        <v>828</v>
      </c>
      <c r="H181" s="8"/>
      <c r="I181" s="10">
        <v>2</v>
      </c>
      <c r="J181" s="8" t="s">
        <v>51</v>
      </c>
      <c r="K181" s="8" t="s">
        <v>52</v>
      </c>
      <c r="L181" s="8" t="s">
        <v>703</v>
      </c>
      <c r="M181" s="8" t="s">
        <v>704</v>
      </c>
      <c r="N181" s="11">
        <v>0</v>
      </c>
      <c r="O181" s="10" t="s">
        <v>704</v>
      </c>
      <c r="P181" s="12">
        <v>93044</v>
      </c>
      <c r="Q181" s="12">
        <v>93044</v>
      </c>
      <c r="R181" s="13">
        <v>93044</v>
      </c>
      <c r="S181" s="11">
        <v>93044</v>
      </c>
      <c r="T181" s="12" t="s">
        <v>829</v>
      </c>
      <c r="U181" s="14">
        <v>11902</v>
      </c>
      <c r="V181" s="8" t="s">
        <v>56</v>
      </c>
      <c r="W181" s="8" t="s">
        <v>57</v>
      </c>
      <c r="X181" s="8" t="s">
        <v>706</v>
      </c>
      <c r="Y181" s="15" t="str">
        <f t="shared" si="2"/>
        <v>Spilimbergo - PN</v>
      </c>
    </row>
    <row r="182" spans="1:25" ht="19.5" customHeight="1" x14ac:dyDescent="0.2">
      <c r="A182" s="4" t="s">
        <v>46</v>
      </c>
      <c r="B182" s="5" t="s">
        <v>170</v>
      </c>
      <c r="C182" s="5" t="s">
        <v>170</v>
      </c>
      <c r="D182" s="6" t="s">
        <v>139</v>
      </c>
      <c r="E182" s="7" t="s">
        <v>664</v>
      </c>
      <c r="F182" s="8" t="s">
        <v>665</v>
      </c>
      <c r="G182" s="9" t="s">
        <v>665</v>
      </c>
      <c r="H182" s="8"/>
      <c r="I182" s="10">
        <v>2</v>
      </c>
      <c r="J182" s="8" t="s">
        <v>51</v>
      </c>
      <c r="K182" s="8" t="s">
        <v>52</v>
      </c>
      <c r="L182" s="8" t="s">
        <v>591</v>
      </c>
      <c r="M182" s="8" t="s">
        <v>592</v>
      </c>
      <c r="N182" s="11">
        <v>0</v>
      </c>
      <c r="O182" s="10" t="s">
        <v>592</v>
      </c>
      <c r="P182" s="12">
        <v>31023</v>
      </c>
      <c r="Q182" s="12">
        <v>31023</v>
      </c>
      <c r="R182" s="13">
        <v>31023</v>
      </c>
      <c r="S182" s="11">
        <v>31023</v>
      </c>
      <c r="T182" s="12" t="s">
        <v>666</v>
      </c>
      <c r="U182" s="14">
        <v>7199</v>
      </c>
      <c r="V182" s="8" t="s">
        <v>56</v>
      </c>
      <c r="W182" s="8" t="s">
        <v>57</v>
      </c>
      <c r="X182" s="8" t="s">
        <v>594</v>
      </c>
      <c r="Y182" s="15" t="str">
        <f t="shared" si="2"/>
        <v>Staranzano - GO</v>
      </c>
    </row>
    <row r="183" spans="1:25" ht="19.5" customHeight="1" x14ac:dyDescent="0.2">
      <c r="A183" s="4" t="s">
        <v>46</v>
      </c>
      <c r="B183" s="5" t="s">
        <v>47</v>
      </c>
      <c r="C183" s="5" t="s">
        <v>47</v>
      </c>
      <c r="D183" s="6" t="s">
        <v>478</v>
      </c>
      <c r="E183" s="7" t="s">
        <v>479</v>
      </c>
      <c r="F183" s="8" t="s">
        <v>480</v>
      </c>
      <c r="G183" s="9" t="s">
        <v>480</v>
      </c>
      <c r="H183" s="8"/>
      <c r="I183" s="10">
        <v>2</v>
      </c>
      <c r="J183" s="8" t="s">
        <v>51</v>
      </c>
      <c r="K183" s="8" t="s">
        <v>52</v>
      </c>
      <c r="L183" s="8" t="s">
        <v>53</v>
      </c>
      <c r="M183" s="8" t="s">
        <v>54</v>
      </c>
      <c r="N183" s="11">
        <v>0</v>
      </c>
      <c r="O183" s="10" t="s">
        <v>54</v>
      </c>
      <c r="P183" s="12">
        <v>30111</v>
      </c>
      <c r="Q183" s="12">
        <v>30111</v>
      </c>
      <c r="R183" s="13">
        <v>30111</v>
      </c>
      <c r="S183" s="11">
        <v>30111</v>
      </c>
      <c r="T183" s="12" t="s">
        <v>481</v>
      </c>
      <c r="U183" s="14">
        <v>398</v>
      </c>
      <c r="V183" s="8" t="s">
        <v>56</v>
      </c>
      <c r="W183" s="8" t="s">
        <v>57</v>
      </c>
      <c r="X183" s="8" t="s">
        <v>58</v>
      </c>
      <c r="Y183" s="15" t="str">
        <f t="shared" si="2"/>
        <v>Stregna - UD</v>
      </c>
    </row>
    <row r="184" spans="1:25" ht="19.5" customHeight="1" x14ac:dyDescent="0.2">
      <c r="A184" s="4" t="s">
        <v>46</v>
      </c>
      <c r="B184" s="5" t="s">
        <v>47</v>
      </c>
      <c r="C184" s="5" t="s">
        <v>47</v>
      </c>
      <c r="D184" s="6" t="s">
        <v>482</v>
      </c>
      <c r="E184" s="7" t="s">
        <v>483</v>
      </c>
      <c r="F184" s="8" t="s">
        <v>484</v>
      </c>
      <c r="G184" s="9" t="s">
        <v>484</v>
      </c>
      <c r="H184" s="8"/>
      <c r="I184" s="10">
        <v>2</v>
      </c>
      <c r="J184" s="8" t="s">
        <v>51</v>
      </c>
      <c r="K184" s="8" t="s">
        <v>52</v>
      </c>
      <c r="L184" s="8" t="s">
        <v>53</v>
      </c>
      <c r="M184" s="8" t="s">
        <v>54</v>
      </c>
      <c r="N184" s="11">
        <v>0</v>
      </c>
      <c r="O184" s="10" t="s">
        <v>54</v>
      </c>
      <c r="P184" s="12">
        <v>30112</v>
      </c>
      <c r="Q184" s="12">
        <v>30112</v>
      </c>
      <c r="R184" s="13">
        <v>30112</v>
      </c>
      <c r="S184" s="11">
        <v>30112</v>
      </c>
      <c r="T184" s="12" t="s">
        <v>485</v>
      </c>
      <c r="U184" s="14">
        <v>1371</v>
      </c>
      <c r="V184" s="8" t="s">
        <v>56</v>
      </c>
      <c r="W184" s="8" t="s">
        <v>57</v>
      </c>
      <c r="X184" s="8" t="s">
        <v>58</v>
      </c>
      <c r="Y184" s="15" t="str">
        <f t="shared" si="2"/>
        <v>Sutrio - UD</v>
      </c>
    </row>
    <row r="185" spans="1:25" ht="19.5" customHeight="1" x14ac:dyDescent="0.2">
      <c r="A185" s="4" t="s">
        <v>46</v>
      </c>
      <c r="B185" s="5" t="s">
        <v>47</v>
      </c>
      <c r="C185" s="5" t="s">
        <v>47</v>
      </c>
      <c r="D185" s="6" t="s">
        <v>486</v>
      </c>
      <c r="E185" s="7" t="s">
        <v>487</v>
      </c>
      <c r="F185" s="8" t="s">
        <v>488</v>
      </c>
      <c r="G185" s="9" t="s">
        <v>488</v>
      </c>
      <c r="H185" s="8"/>
      <c r="I185" s="10">
        <v>2</v>
      </c>
      <c r="J185" s="8" t="s">
        <v>51</v>
      </c>
      <c r="K185" s="8" t="s">
        <v>52</v>
      </c>
      <c r="L185" s="8" t="s">
        <v>53</v>
      </c>
      <c r="M185" s="8" t="s">
        <v>54</v>
      </c>
      <c r="N185" s="11">
        <v>0</v>
      </c>
      <c r="O185" s="10" t="s">
        <v>54</v>
      </c>
      <c r="P185" s="12">
        <v>30113</v>
      </c>
      <c r="Q185" s="12">
        <v>30113</v>
      </c>
      <c r="R185" s="13">
        <v>30113</v>
      </c>
      <c r="S185" s="11">
        <v>30113</v>
      </c>
      <c r="T185" s="12" t="s">
        <v>489</v>
      </c>
      <c r="U185" s="14">
        <v>679</v>
      </c>
      <c r="V185" s="8" t="s">
        <v>56</v>
      </c>
      <c r="W185" s="8" t="s">
        <v>57</v>
      </c>
      <c r="X185" s="8" t="s">
        <v>58</v>
      </c>
      <c r="Y185" s="15" t="str">
        <f t="shared" si="2"/>
        <v>Taipana - UD</v>
      </c>
    </row>
    <row r="186" spans="1:25" ht="19.5" customHeight="1" x14ac:dyDescent="0.2">
      <c r="A186" s="4" t="s">
        <v>46</v>
      </c>
      <c r="B186" s="5" t="s">
        <v>47</v>
      </c>
      <c r="C186" s="5" t="s">
        <v>47</v>
      </c>
      <c r="D186" s="6" t="s">
        <v>490</v>
      </c>
      <c r="E186" s="7" t="s">
        <v>491</v>
      </c>
      <c r="F186" s="8" t="s">
        <v>492</v>
      </c>
      <c r="G186" s="9" t="s">
        <v>492</v>
      </c>
      <c r="H186" s="8"/>
      <c r="I186" s="10">
        <v>2</v>
      </c>
      <c r="J186" s="8" t="s">
        <v>51</v>
      </c>
      <c r="K186" s="8" t="s">
        <v>52</v>
      </c>
      <c r="L186" s="8" t="s">
        <v>53</v>
      </c>
      <c r="M186" s="8" t="s">
        <v>54</v>
      </c>
      <c r="N186" s="11">
        <v>0</v>
      </c>
      <c r="O186" s="10" t="s">
        <v>54</v>
      </c>
      <c r="P186" s="12">
        <v>30114</v>
      </c>
      <c r="Q186" s="12">
        <v>30114</v>
      </c>
      <c r="R186" s="13">
        <v>30114</v>
      </c>
      <c r="S186" s="11">
        <v>30114</v>
      </c>
      <c r="T186" s="12" t="s">
        <v>493</v>
      </c>
      <c r="U186" s="14">
        <v>4144</v>
      </c>
      <c r="V186" s="8" t="s">
        <v>56</v>
      </c>
      <c r="W186" s="8" t="s">
        <v>57</v>
      </c>
      <c r="X186" s="8" t="s">
        <v>58</v>
      </c>
      <c r="Y186" s="15" t="str">
        <f t="shared" si="2"/>
        <v>Talmassons - UD</v>
      </c>
    </row>
    <row r="187" spans="1:25" ht="19.5" customHeight="1" x14ac:dyDescent="0.2">
      <c r="A187" s="4" t="s">
        <v>46</v>
      </c>
      <c r="B187" s="5" t="s">
        <v>47</v>
      </c>
      <c r="C187" s="5" t="s">
        <v>47</v>
      </c>
      <c r="D187" s="6" t="s">
        <v>494</v>
      </c>
      <c r="E187" s="7" t="s">
        <v>495</v>
      </c>
      <c r="F187" s="8" t="s">
        <v>496</v>
      </c>
      <c r="G187" s="9" t="s">
        <v>496</v>
      </c>
      <c r="H187" s="8"/>
      <c r="I187" s="10">
        <v>2</v>
      </c>
      <c r="J187" s="8" t="s">
        <v>51</v>
      </c>
      <c r="K187" s="8" t="s">
        <v>52</v>
      </c>
      <c r="L187" s="8" t="s">
        <v>53</v>
      </c>
      <c r="M187" s="8" t="s">
        <v>54</v>
      </c>
      <c r="N187" s="11">
        <v>0</v>
      </c>
      <c r="O187" s="10" t="s">
        <v>54</v>
      </c>
      <c r="P187" s="12">
        <v>30116</v>
      </c>
      <c r="Q187" s="12">
        <v>30116</v>
      </c>
      <c r="R187" s="13">
        <v>30116</v>
      </c>
      <c r="S187" s="11">
        <v>30116</v>
      </c>
      <c r="T187" s="11" t="s">
        <v>497</v>
      </c>
      <c r="U187" s="14">
        <v>9095</v>
      </c>
      <c r="V187" s="8" t="s">
        <v>56</v>
      </c>
      <c r="W187" s="8" t="s">
        <v>57</v>
      </c>
      <c r="X187" s="8" t="s">
        <v>58</v>
      </c>
      <c r="Y187" s="15" t="str">
        <f t="shared" si="2"/>
        <v>Tarcento - UD</v>
      </c>
    </row>
    <row r="188" spans="1:25" ht="19.5" customHeight="1" x14ac:dyDescent="0.2">
      <c r="A188" s="4" t="s">
        <v>46</v>
      </c>
      <c r="B188" s="5" t="s">
        <v>47</v>
      </c>
      <c r="C188" s="5" t="s">
        <v>47</v>
      </c>
      <c r="D188" s="6" t="s">
        <v>498</v>
      </c>
      <c r="E188" s="7" t="s">
        <v>499</v>
      </c>
      <c r="F188" s="8" t="s">
        <v>500</v>
      </c>
      <c r="G188" s="9" t="s">
        <v>500</v>
      </c>
      <c r="H188" s="8"/>
      <c r="I188" s="10">
        <v>2</v>
      </c>
      <c r="J188" s="8" t="s">
        <v>51</v>
      </c>
      <c r="K188" s="8" t="s">
        <v>52</v>
      </c>
      <c r="L188" s="8" t="s">
        <v>53</v>
      </c>
      <c r="M188" s="8" t="s">
        <v>54</v>
      </c>
      <c r="N188" s="11">
        <v>0</v>
      </c>
      <c r="O188" s="10" t="s">
        <v>54</v>
      </c>
      <c r="P188" s="12">
        <v>30117</v>
      </c>
      <c r="Q188" s="12">
        <v>30117</v>
      </c>
      <c r="R188" s="13">
        <v>30117</v>
      </c>
      <c r="S188" s="11">
        <v>30117</v>
      </c>
      <c r="T188" s="11" t="s">
        <v>501</v>
      </c>
      <c r="U188" s="14">
        <v>4577</v>
      </c>
      <c r="V188" s="8" t="s">
        <v>56</v>
      </c>
      <c r="W188" s="8" t="s">
        <v>57</v>
      </c>
      <c r="X188" s="8" t="s">
        <v>58</v>
      </c>
      <c r="Y188" s="15" t="str">
        <f t="shared" si="2"/>
        <v>Tarvisio - UD</v>
      </c>
    </row>
    <row r="189" spans="1:25" ht="19.5" customHeight="1" x14ac:dyDescent="0.2">
      <c r="A189" s="4" t="s">
        <v>46</v>
      </c>
      <c r="B189" s="5" t="s">
        <v>47</v>
      </c>
      <c r="C189" s="5" t="s">
        <v>47</v>
      </c>
      <c r="D189" s="6" t="s">
        <v>502</v>
      </c>
      <c r="E189" s="7" t="s">
        <v>503</v>
      </c>
      <c r="F189" s="8" t="s">
        <v>504</v>
      </c>
      <c r="G189" s="9" t="s">
        <v>504</v>
      </c>
      <c r="H189" s="8"/>
      <c r="I189" s="10">
        <v>2</v>
      </c>
      <c r="J189" s="8" t="s">
        <v>51</v>
      </c>
      <c r="K189" s="8" t="s">
        <v>52</v>
      </c>
      <c r="L189" s="8" t="s">
        <v>53</v>
      </c>
      <c r="M189" s="8" t="s">
        <v>54</v>
      </c>
      <c r="N189" s="11">
        <v>0</v>
      </c>
      <c r="O189" s="10" t="s">
        <v>54</v>
      </c>
      <c r="P189" s="12">
        <v>30118</v>
      </c>
      <c r="Q189" s="12">
        <v>30118</v>
      </c>
      <c r="R189" s="13">
        <v>30118</v>
      </c>
      <c r="S189" s="11">
        <v>30118</v>
      </c>
      <c r="T189" s="11" t="s">
        <v>505</v>
      </c>
      <c r="U189" s="14">
        <v>14262</v>
      </c>
      <c r="V189" s="8" t="s">
        <v>56</v>
      </c>
      <c r="W189" s="8" t="s">
        <v>57</v>
      </c>
      <c r="X189" s="8" t="s">
        <v>58</v>
      </c>
      <c r="Y189" s="15" t="str">
        <f t="shared" si="2"/>
        <v>Tavagnacco - UD</v>
      </c>
    </row>
    <row r="190" spans="1:25" ht="19.5" customHeight="1" x14ac:dyDescent="0.2">
      <c r="A190" s="4" t="s">
        <v>46</v>
      </c>
      <c r="B190" s="5" t="s">
        <v>47</v>
      </c>
      <c r="C190" s="5" t="s">
        <v>47</v>
      </c>
      <c r="D190" s="6" t="s">
        <v>506</v>
      </c>
      <c r="E190" s="7" t="s">
        <v>507</v>
      </c>
      <c r="F190" s="8" t="s">
        <v>508</v>
      </c>
      <c r="G190" s="9" t="s">
        <v>508</v>
      </c>
      <c r="H190" s="8"/>
      <c r="I190" s="10">
        <v>2</v>
      </c>
      <c r="J190" s="8" t="s">
        <v>51</v>
      </c>
      <c r="K190" s="8" t="s">
        <v>52</v>
      </c>
      <c r="L190" s="8" t="s">
        <v>53</v>
      </c>
      <c r="M190" s="8" t="s">
        <v>54</v>
      </c>
      <c r="N190" s="11">
        <v>0</v>
      </c>
      <c r="O190" s="10" t="s">
        <v>54</v>
      </c>
      <c r="P190" s="12">
        <v>30120</v>
      </c>
      <c r="Q190" s="12">
        <v>30120</v>
      </c>
      <c r="R190" s="13">
        <v>30120</v>
      </c>
      <c r="S190" s="11">
        <v>30120</v>
      </c>
      <c r="T190" s="12" t="s">
        <v>509</v>
      </c>
      <c r="U190" s="14">
        <v>2881</v>
      </c>
      <c r="V190" s="8" t="s">
        <v>56</v>
      </c>
      <c r="W190" s="8" t="s">
        <v>57</v>
      </c>
      <c r="X190" s="8" t="s">
        <v>58</v>
      </c>
      <c r="Y190" s="15" t="str">
        <f t="shared" si="2"/>
        <v>Terzo d'Aquileia - UD</v>
      </c>
    </row>
    <row r="191" spans="1:25" ht="19.5" customHeight="1" x14ac:dyDescent="0.2">
      <c r="A191" s="4" t="s">
        <v>46</v>
      </c>
      <c r="B191" s="5" t="s">
        <v>47</v>
      </c>
      <c r="C191" s="5" t="s">
        <v>47</v>
      </c>
      <c r="D191" s="6" t="s">
        <v>510</v>
      </c>
      <c r="E191" s="7" t="s">
        <v>511</v>
      </c>
      <c r="F191" s="8" t="s">
        <v>512</v>
      </c>
      <c r="G191" s="9" t="s">
        <v>512</v>
      </c>
      <c r="H191" s="8"/>
      <c r="I191" s="10">
        <v>2</v>
      </c>
      <c r="J191" s="8" t="s">
        <v>51</v>
      </c>
      <c r="K191" s="8" t="s">
        <v>52</v>
      </c>
      <c r="L191" s="8" t="s">
        <v>53</v>
      </c>
      <c r="M191" s="8" t="s">
        <v>54</v>
      </c>
      <c r="N191" s="11">
        <v>0</v>
      </c>
      <c r="O191" s="10" t="s">
        <v>54</v>
      </c>
      <c r="P191" s="12">
        <v>30121</v>
      </c>
      <c r="Q191" s="12">
        <v>30121</v>
      </c>
      <c r="R191" s="13">
        <v>30121</v>
      </c>
      <c r="S191" s="11">
        <v>30121</v>
      </c>
      <c r="T191" s="12" t="s">
        <v>513</v>
      </c>
      <c r="U191" s="14">
        <v>10570</v>
      </c>
      <c r="V191" s="8" t="s">
        <v>56</v>
      </c>
      <c r="W191" s="8" t="s">
        <v>57</v>
      </c>
      <c r="X191" s="8" t="s">
        <v>58</v>
      </c>
      <c r="Y191" s="15" t="str">
        <f t="shared" si="2"/>
        <v>Tolmezzo - UD</v>
      </c>
    </row>
    <row r="192" spans="1:25" ht="19.5" customHeight="1" x14ac:dyDescent="0.2">
      <c r="A192" s="4" t="s">
        <v>46</v>
      </c>
      <c r="B192" s="5" t="s">
        <v>47</v>
      </c>
      <c r="C192" s="5" t="s">
        <v>47</v>
      </c>
      <c r="D192" s="6" t="s">
        <v>514</v>
      </c>
      <c r="E192" s="7" t="s">
        <v>515</v>
      </c>
      <c r="F192" s="8" t="s">
        <v>516</v>
      </c>
      <c r="G192" s="9" t="s">
        <v>516</v>
      </c>
      <c r="H192" s="8"/>
      <c r="I192" s="10">
        <v>2</v>
      </c>
      <c r="J192" s="8" t="s">
        <v>51</v>
      </c>
      <c r="K192" s="8" t="s">
        <v>52</v>
      </c>
      <c r="L192" s="8" t="s">
        <v>53</v>
      </c>
      <c r="M192" s="8" t="s">
        <v>54</v>
      </c>
      <c r="N192" s="11">
        <v>0</v>
      </c>
      <c r="O192" s="10" t="s">
        <v>54</v>
      </c>
      <c r="P192" s="12">
        <v>30122</v>
      </c>
      <c r="Q192" s="12">
        <v>30122</v>
      </c>
      <c r="R192" s="13">
        <v>30122</v>
      </c>
      <c r="S192" s="11">
        <v>30122</v>
      </c>
      <c r="T192" s="12" t="s">
        <v>517</v>
      </c>
      <c r="U192" s="14">
        <v>2213</v>
      </c>
      <c r="V192" s="8" t="s">
        <v>56</v>
      </c>
      <c r="W192" s="8" t="s">
        <v>57</v>
      </c>
      <c r="X192" s="8" t="s">
        <v>58</v>
      </c>
      <c r="Y192" s="15" t="str">
        <f t="shared" si="2"/>
        <v>Torreano - UD</v>
      </c>
    </row>
    <row r="193" spans="1:25" ht="19.5" customHeight="1" x14ac:dyDescent="0.2">
      <c r="A193" s="4" t="s">
        <v>46</v>
      </c>
      <c r="B193" s="5" t="s">
        <v>47</v>
      </c>
      <c r="C193" s="5" t="s">
        <v>47</v>
      </c>
      <c r="D193" s="6" t="s">
        <v>518</v>
      </c>
      <c r="E193" s="7" t="s">
        <v>519</v>
      </c>
      <c r="F193" s="8" t="s">
        <v>520</v>
      </c>
      <c r="G193" s="9" t="s">
        <v>520</v>
      </c>
      <c r="H193" s="8"/>
      <c r="I193" s="10">
        <v>2</v>
      </c>
      <c r="J193" s="8" t="s">
        <v>51</v>
      </c>
      <c r="K193" s="8" t="s">
        <v>52</v>
      </c>
      <c r="L193" s="8" t="s">
        <v>53</v>
      </c>
      <c r="M193" s="8" t="s">
        <v>54</v>
      </c>
      <c r="N193" s="11">
        <v>0</v>
      </c>
      <c r="O193" s="10" t="s">
        <v>54</v>
      </c>
      <c r="P193" s="12">
        <v>30123</v>
      </c>
      <c r="Q193" s="12">
        <v>30123</v>
      </c>
      <c r="R193" s="13">
        <v>30123</v>
      </c>
      <c r="S193" s="11">
        <v>30123</v>
      </c>
      <c r="T193" s="12" t="s">
        <v>521</v>
      </c>
      <c r="U193" s="14">
        <v>2969</v>
      </c>
      <c r="V193" s="8" t="s">
        <v>56</v>
      </c>
      <c r="W193" s="8" t="s">
        <v>57</v>
      </c>
      <c r="X193" s="8" t="s">
        <v>58</v>
      </c>
      <c r="Y193" s="15" t="str">
        <f t="shared" si="2"/>
        <v>Torviscosa - UD</v>
      </c>
    </row>
    <row r="194" spans="1:25" ht="19.5" customHeight="1" x14ac:dyDescent="0.2">
      <c r="A194" s="4" t="s">
        <v>46</v>
      </c>
      <c r="B194" s="5" t="s">
        <v>410</v>
      </c>
      <c r="C194" s="5" t="s">
        <v>410</v>
      </c>
      <c r="D194" s="6" t="s">
        <v>222</v>
      </c>
      <c r="E194" s="7" t="s">
        <v>830</v>
      </c>
      <c r="F194" s="8" t="s">
        <v>831</v>
      </c>
      <c r="G194" s="9" t="s">
        <v>831</v>
      </c>
      <c r="H194" s="8"/>
      <c r="I194" s="10">
        <v>2</v>
      </c>
      <c r="J194" s="8" t="s">
        <v>51</v>
      </c>
      <c r="K194" s="8" t="s">
        <v>52</v>
      </c>
      <c r="L194" s="8" t="s">
        <v>703</v>
      </c>
      <c r="M194" s="8" t="s">
        <v>704</v>
      </c>
      <c r="N194" s="11">
        <v>0</v>
      </c>
      <c r="O194" s="10" t="s">
        <v>704</v>
      </c>
      <c r="P194" s="12">
        <v>93045</v>
      </c>
      <c r="Q194" s="12">
        <v>93045</v>
      </c>
      <c r="R194" s="13">
        <v>93045</v>
      </c>
      <c r="S194" s="11">
        <v>93045</v>
      </c>
      <c r="T194" s="12" t="s">
        <v>832</v>
      </c>
      <c r="U194" s="14">
        <v>358</v>
      </c>
      <c r="V194" s="8" t="s">
        <v>56</v>
      </c>
      <c r="W194" s="8" t="s">
        <v>57</v>
      </c>
      <c r="X194" s="8" t="s">
        <v>706</v>
      </c>
      <c r="Y194" s="15" t="str">
        <f t="shared" si="2"/>
        <v>Tramonti di Sopra - PN</v>
      </c>
    </row>
    <row r="195" spans="1:25" ht="19.5" customHeight="1" x14ac:dyDescent="0.2">
      <c r="A195" s="4" t="s">
        <v>46</v>
      </c>
      <c r="B195" s="5" t="s">
        <v>410</v>
      </c>
      <c r="C195" s="5" t="s">
        <v>410</v>
      </c>
      <c r="D195" s="6" t="s">
        <v>226</v>
      </c>
      <c r="E195" s="7" t="s">
        <v>833</v>
      </c>
      <c r="F195" s="8" t="s">
        <v>834</v>
      </c>
      <c r="G195" s="9" t="s">
        <v>834</v>
      </c>
      <c r="H195" s="8"/>
      <c r="I195" s="10">
        <v>2</v>
      </c>
      <c r="J195" s="8" t="s">
        <v>51</v>
      </c>
      <c r="K195" s="8" t="s">
        <v>52</v>
      </c>
      <c r="L195" s="8" t="s">
        <v>703</v>
      </c>
      <c r="M195" s="8" t="s">
        <v>704</v>
      </c>
      <c r="N195" s="11">
        <v>0</v>
      </c>
      <c r="O195" s="10" t="s">
        <v>704</v>
      </c>
      <c r="P195" s="12">
        <v>93046</v>
      </c>
      <c r="Q195" s="12">
        <v>93046</v>
      </c>
      <c r="R195" s="13">
        <v>93046</v>
      </c>
      <c r="S195" s="11">
        <v>93046</v>
      </c>
      <c r="T195" s="12" t="s">
        <v>835</v>
      </c>
      <c r="U195" s="14">
        <v>410</v>
      </c>
      <c r="V195" s="8" t="s">
        <v>56</v>
      </c>
      <c r="W195" s="8" t="s">
        <v>57</v>
      </c>
      <c r="X195" s="8" t="s">
        <v>706</v>
      </c>
      <c r="Y195" s="15" t="str">
        <f t="shared" ref="Y195:Y216" si="3">_xlfn.CONCAT(G195," - ",M195)</f>
        <v>Tramonti di Sotto - PN</v>
      </c>
    </row>
    <row r="196" spans="1:25" ht="19.5" customHeight="1" x14ac:dyDescent="0.2">
      <c r="A196" s="4" t="s">
        <v>46</v>
      </c>
      <c r="B196" s="5" t="s">
        <v>47</v>
      </c>
      <c r="C196" s="5" t="s">
        <v>47</v>
      </c>
      <c r="D196" s="6" t="s">
        <v>522</v>
      </c>
      <c r="E196" s="7" t="s">
        <v>523</v>
      </c>
      <c r="F196" s="8" t="s">
        <v>524</v>
      </c>
      <c r="G196" s="9" t="s">
        <v>524</v>
      </c>
      <c r="H196" s="8"/>
      <c r="I196" s="10">
        <v>2</v>
      </c>
      <c r="J196" s="8" t="s">
        <v>51</v>
      </c>
      <c r="K196" s="8" t="s">
        <v>52</v>
      </c>
      <c r="L196" s="8" t="s">
        <v>53</v>
      </c>
      <c r="M196" s="8" t="s">
        <v>54</v>
      </c>
      <c r="N196" s="11">
        <v>0</v>
      </c>
      <c r="O196" s="10" t="s">
        <v>54</v>
      </c>
      <c r="P196" s="12">
        <v>30124</v>
      </c>
      <c r="Q196" s="12">
        <v>30124</v>
      </c>
      <c r="R196" s="13">
        <v>30124</v>
      </c>
      <c r="S196" s="11">
        <v>30124</v>
      </c>
      <c r="T196" s="12" t="s">
        <v>525</v>
      </c>
      <c r="U196" s="14">
        <v>2298</v>
      </c>
      <c r="V196" s="8" t="s">
        <v>56</v>
      </c>
      <c r="W196" s="8" t="s">
        <v>57</v>
      </c>
      <c r="X196" s="8" t="s">
        <v>58</v>
      </c>
      <c r="Y196" s="15" t="str">
        <f t="shared" si="3"/>
        <v>Trasaghis - UD</v>
      </c>
    </row>
    <row r="197" spans="1:25" ht="19.5" customHeight="1" x14ac:dyDescent="0.2">
      <c r="A197" s="4" t="s">
        <v>46</v>
      </c>
      <c r="B197" s="5" t="s">
        <v>410</v>
      </c>
      <c r="C197" s="5" t="s">
        <v>410</v>
      </c>
      <c r="D197" s="6" t="s">
        <v>230</v>
      </c>
      <c r="E197" s="7" t="s">
        <v>836</v>
      </c>
      <c r="F197" s="8" t="s">
        <v>837</v>
      </c>
      <c r="G197" s="9" t="s">
        <v>837</v>
      </c>
      <c r="H197" s="8"/>
      <c r="I197" s="10">
        <v>2</v>
      </c>
      <c r="J197" s="8" t="s">
        <v>51</v>
      </c>
      <c r="K197" s="8" t="s">
        <v>52</v>
      </c>
      <c r="L197" s="8" t="s">
        <v>703</v>
      </c>
      <c r="M197" s="8" t="s">
        <v>704</v>
      </c>
      <c r="N197" s="11">
        <v>0</v>
      </c>
      <c r="O197" s="10" t="s">
        <v>704</v>
      </c>
      <c r="P197" s="12">
        <v>93047</v>
      </c>
      <c r="Q197" s="12">
        <v>93047</v>
      </c>
      <c r="R197" s="13">
        <v>93047</v>
      </c>
      <c r="S197" s="11">
        <v>93047</v>
      </c>
      <c r="T197" s="12" t="s">
        <v>838</v>
      </c>
      <c r="U197" s="14">
        <v>1814</v>
      </c>
      <c r="V197" s="8" t="s">
        <v>56</v>
      </c>
      <c r="W197" s="8" t="s">
        <v>57</v>
      </c>
      <c r="X197" s="8" t="s">
        <v>706</v>
      </c>
      <c r="Y197" s="15" t="str">
        <f t="shared" si="3"/>
        <v>Travesio - PN</v>
      </c>
    </row>
    <row r="198" spans="1:25" ht="19.5" customHeight="1" x14ac:dyDescent="0.2">
      <c r="A198" s="4" t="s">
        <v>46</v>
      </c>
      <c r="B198" s="5" t="s">
        <v>47</v>
      </c>
      <c r="C198" s="5" t="s">
        <v>47</v>
      </c>
      <c r="D198" s="6" t="s">
        <v>526</v>
      </c>
      <c r="E198" s="7" t="s">
        <v>527</v>
      </c>
      <c r="F198" s="8" t="s">
        <v>528</v>
      </c>
      <c r="G198" s="9" t="s">
        <v>528</v>
      </c>
      <c r="H198" s="8"/>
      <c r="I198" s="10">
        <v>2</v>
      </c>
      <c r="J198" s="8" t="s">
        <v>51</v>
      </c>
      <c r="K198" s="8" t="s">
        <v>52</v>
      </c>
      <c r="L198" s="8" t="s">
        <v>53</v>
      </c>
      <c r="M198" s="8" t="s">
        <v>54</v>
      </c>
      <c r="N198" s="11">
        <v>0</v>
      </c>
      <c r="O198" s="10" t="s">
        <v>54</v>
      </c>
      <c r="P198" s="12">
        <v>30126</v>
      </c>
      <c r="Q198" s="12">
        <v>30126</v>
      </c>
      <c r="R198" s="13">
        <v>30126</v>
      </c>
      <c r="S198" s="11">
        <v>30126</v>
      </c>
      <c r="T198" s="12" t="s">
        <v>529</v>
      </c>
      <c r="U198" s="14">
        <v>1741</v>
      </c>
      <c r="V198" s="8" t="s">
        <v>56</v>
      </c>
      <c r="W198" s="8" t="s">
        <v>57</v>
      </c>
      <c r="X198" s="8" t="s">
        <v>58</v>
      </c>
      <c r="Y198" s="15" t="str">
        <f t="shared" si="3"/>
        <v>Treppo Grande - UD</v>
      </c>
    </row>
    <row r="199" spans="1:25" ht="19.5" customHeight="1" x14ac:dyDescent="0.2">
      <c r="A199" s="4" t="s">
        <v>46</v>
      </c>
      <c r="B199" s="5" t="s">
        <v>47</v>
      </c>
      <c r="C199" s="5" t="s">
        <v>47</v>
      </c>
      <c r="D199" s="6" t="s">
        <v>585</v>
      </c>
      <c r="E199" s="7" t="s">
        <v>586</v>
      </c>
      <c r="F199" s="8" t="s">
        <v>587</v>
      </c>
      <c r="G199" s="9" t="s">
        <v>587</v>
      </c>
      <c r="H199" s="17"/>
      <c r="I199" s="10">
        <v>2</v>
      </c>
      <c r="J199" s="8" t="s">
        <v>51</v>
      </c>
      <c r="K199" s="8" t="s">
        <v>52</v>
      </c>
      <c r="L199" s="8" t="s">
        <v>53</v>
      </c>
      <c r="M199" s="8" t="s">
        <v>54</v>
      </c>
      <c r="N199" s="11">
        <v>0</v>
      </c>
      <c r="O199" s="10" t="s">
        <v>54</v>
      </c>
      <c r="P199" s="12">
        <v>30191</v>
      </c>
      <c r="Q199" s="12">
        <v>30191</v>
      </c>
      <c r="R199" s="12">
        <v>30191</v>
      </c>
      <c r="S199" s="12">
        <v>30191</v>
      </c>
      <c r="T199" s="12" t="s">
        <v>588</v>
      </c>
      <c r="U199" s="14">
        <v>784</v>
      </c>
      <c r="V199" s="8" t="s">
        <v>56</v>
      </c>
      <c r="W199" s="8" t="s">
        <v>57</v>
      </c>
      <c r="X199" s="8" t="s">
        <v>58</v>
      </c>
      <c r="Y199" s="15" t="str">
        <f t="shared" si="3"/>
        <v>Treppo Ligosullo - UD</v>
      </c>
    </row>
    <row r="200" spans="1:25" ht="19.5" customHeight="1" x14ac:dyDescent="0.2">
      <c r="A200" s="4" t="s">
        <v>46</v>
      </c>
      <c r="B200" s="5" t="s">
        <v>47</v>
      </c>
      <c r="C200" s="5" t="s">
        <v>47</v>
      </c>
      <c r="D200" s="6" t="s">
        <v>530</v>
      </c>
      <c r="E200" s="7" t="s">
        <v>531</v>
      </c>
      <c r="F200" s="8" t="s">
        <v>532</v>
      </c>
      <c r="G200" s="9" t="s">
        <v>532</v>
      </c>
      <c r="H200" s="8"/>
      <c r="I200" s="10">
        <v>2</v>
      </c>
      <c r="J200" s="8" t="s">
        <v>51</v>
      </c>
      <c r="K200" s="8" t="s">
        <v>52</v>
      </c>
      <c r="L200" s="8" t="s">
        <v>53</v>
      </c>
      <c r="M200" s="8" t="s">
        <v>54</v>
      </c>
      <c r="N200" s="11">
        <v>0</v>
      </c>
      <c r="O200" s="10" t="s">
        <v>54</v>
      </c>
      <c r="P200" s="12">
        <v>30127</v>
      </c>
      <c r="Q200" s="12">
        <v>30127</v>
      </c>
      <c r="R200" s="13">
        <v>30127</v>
      </c>
      <c r="S200" s="11">
        <v>30127</v>
      </c>
      <c r="T200" s="12" t="s">
        <v>533</v>
      </c>
      <c r="U200" s="14">
        <v>7609</v>
      </c>
      <c r="V200" s="8" t="s">
        <v>56</v>
      </c>
      <c r="W200" s="8" t="s">
        <v>57</v>
      </c>
      <c r="X200" s="8" t="s">
        <v>58</v>
      </c>
      <c r="Y200" s="15" t="str">
        <f t="shared" si="3"/>
        <v>Tricesimo - UD</v>
      </c>
    </row>
    <row r="201" spans="1:25" ht="19.5" customHeight="1" x14ac:dyDescent="0.2">
      <c r="A201" s="4" t="s">
        <v>46</v>
      </c>
      <c r="B201" s="5" t="s">
        <v>174</v>
      </c>
      <c r="C201" s="5" t="s">
        <v>174</v>
      </c>
      <c r="D201" s="6" t="s">
        <v>75</v>
      </c>
      <c r="E201" s="7" t="s">
        <v>699</v>
      </c>
      <c r="F201" s="8" t="s">
        <v>677</v>
      </c>
      <c r="G201" s="9" t="s">
        <v>677</v>
      </c>
      <c r="H201" s="8"/>
      <c r="I201" s="10">
        <v>2</v>
      </c>
      <c r="J201" s="8" t="s">
        <v>51</v>
      </c>
      <c r="K201" s="8" t="s">
        <v>52</v>
      </c>
      <c r="L201" s="8" t="s">
        <v>677</v>
      </c>
      <c r="M201" s="8" t="s">
        <v>678</v>
      </c>
      <c r="N201" s="11">
        <v>1</v>
      </c>
      <c r="O201" s="10" t="s">
        <v>678</v>
      </c>
      <c r="P201" s="12">
        <v>32006</v>
      </c>
      <c r="Q201" s="12">
        <v>32006</v>
      </c>
      <c r="R201" s="13">
        <v>32006</v>
      </c>
      <c r="S201" s="11">
        <v>32006</v>
      </c>
      <c r="T201" s="12" t="s">
        <v>700</v>
      </c>
      <c r="U201" s="14">
        <v>202123</v>
      </c>
      <c r="V201" s="8" t="s">
        <v>56</v>
      </c>
      <c r="W201" s="8" t="s">
        <v>57</v>
      </c>
      <c r="X201" s="8" t="s">
        <v>680</v>
      </c>
      <c r="Y201" s="15" t="str">
        <f t="shared" si="3"/>
        <v>Trieste - TS</v>
      </c>
    </row>
    <row r="202" spans="1:25" ht="19.5" customHeight="1" x14ac:dyDescent="0.2">
      <c r="A202" s="4" t="s">
        <v>46</v>
      </c>
      <c r="B202" s="5" t="s">
        <v>47</v>
      </c>
      <c r="C202" s="5" t="s">
        <v>47</v>
      </c>
      <c r="D202" s="6" t="s">
        <v>534</v>
      </c>
      <c r="E202" s="7" t="s">
        <v>535</v>
      </c>
      <c r="F202" s="8" t="s">
        <v>536</v>
      </c>
      <c r="G202" s="9" t="s">
        <v>536</v>
      </c>
      <c r="H202" s="8"/>
      <c r="I202" s="10">
        <v>2</v>
      </c>
      <c r="J202" s="8" t="s">
        <v>51</v>
      </c>
      <c r="K202" s="8" t="s">
        <v>52</v>
      </c>
      <c r="L202" s="8" t="s">
        <v>53</v>
      </c>
      <c r="M202" s="8" t="s">
        <v>54</v>
      </c>
      <c r="N202" s="11">
        <v>0</v>
      </c>
      <c r="O202" s="10" t="s">
        <v>54</v>
      </c>
      <c r="P202" s="12">
        <v>30128</v>
      </c>
      <c r="Q202" s="12">
        <v>30128</v>
      </c>
      <c r="R202" s="13">
        <v>30128</v>
      </c>
      <c r="S202" s="11">
        <v>30128</v>
      </c>
      <c r="T202" s="12" t="s">
        <v>537</v>
      </c>
      <c r="U202" s="14">
        <v>1689</v>
      </c>
      <c r="V202" s="8" t="s">
        <v>56</v>
      </c>
      <c r="W202" s="8" t="s">
        <v>57</v>
      </c>
      <c r="X202" s="8" t="s">
        <v>58</v>
      </c>
      <c r="Y202" s="15" t="str">
        <f t="shared" si="3"/>
        <v>Trivignano Udinese - UD</v>
      </c>
    </row>
    <row r="203" spans="1:25" ht="19.5" customHeight="1" x14ac:dyDescent="0.2">
      <c r="A203" s="4" t="s">
        <v>46</v>
      </c>
      <c r="B203" s="5" t="s">
        <v>170</v>
      </c>
      <c r="C203" s="5" t="s">
        <v>170</v>
      </c>
      <c r="D203" s="6" t="s">
        <v>143</v>
      </c>
      <c r="E203" s="7" t="s">
        <v>667</v>
      </c>
      <c r="F203" s="8" t="s">
        <v>668</v>
      </c>
      <c r="G203" s="9" t="s">
        <v>668</v>
      </c>
      <c r="H203" s="8"/>
      <c r="I203" s="10">
        <v>2</v>
      </c>
      <c r="J203" s="8" t="s">
        <v>51</v>
      </c>
      <c r="K203" s="8" t="s">
        <v>52</v>
      </c>
      <c r="L203" s="8" t="s">
        <v>591</v>
      </c>
      <c r="M203" s="8" t="s">
        <v>592</v>
      </c>
      <c r="N203" s="11">
        <v>0</v>
      </c>
      <c r="O203" s="10" t="s">
        <v>592</v>
      </c>
      <c r="P203" s="12">
        <v>31024</v>
      </c>
      <c r="Q203" s="12">
        <v>31024</v>
      </c>
      <c r="R203" s="13">
        <v>31024</v>
      </c>
      <c r="S203" s="11">
        <v>31024</v>
      </c>
      <c r="T203" s="12" t="s">
        <v>669</v>
      </c>
      <c r="U203" s="14">
        <v>2780</v>
      </c>
      <c r="V203" s="8" t="s">
        <v>56</v>
      </c>
      <c r="W203" s="8" t="s">
        <v>57</v>
      </c>
      <c r="X203" s="8" t="s">
        <v>594</v>
      </c>
      <c r="Y203" s="15" t="str">
        <f t="shared" si="3"/>
        <v>Turriaco - GO</v>
      </c>
    </row>
    <row r="204" spans="1:25" ht="19.5" customHeight="1" x14ac:dyDescent="0.2">
      <c r="A204" s="4" t="s">
        <v>46</v>
      </c>
      <c r="B204" s="5" t="s">
        <v>47</v>
      </c>
      <c r="C204" s="5" t="s">
        <v>47</v>
      </c>
      <c r="D204" s="6" t="s">
        <v>538</v>
      </c>
      <c r="E204" s="7" t="s">
        <v>539</v>
      </c>
      <c r="F204" s="8" t="s">
        <v>53</v>
      </c>
      <c r="G204" s="9" t="s">
        <v>53</v>
      </c>
      <c r="H204" s="8"/>
      <c r="I204" s="10">
        <v>2</v>
      </c>
      <c r="J204" s="8" t="s">
        <v>51</v>
      </c>
      <c r="K204" s="8" t="s">
        <v>52</v>
      </c>
      <c r="L204" s="8" t="s">
        <v>53</v>
      </c>
      <c r="M204" s="8" t="s">
        <v>54</v>
      </c>
      <c r="N204" s="11">
        <v>1</v>
      </c>
      <c r="O204" s="10" t="s">
        <v>54</v>
      </c>
      <c r="P204" s="12">
        <v>30129</v>
      </c>
      <c r="Q204" s="12">
        <v>30129</v>
      </c>
      <c r="R204" s="13">
        <v>30129</v>
      </c>
      <c r="S204" s="11">
        <v>30129</v>
      </c>
      <c r="T204" s="12" t="s">
        <v>540</v>
      </c>
      <c r="U204" s="14">
        <v>98287</v>
      </c>
      <c r="V204" s="8" t="s">
        <v>56</v>
      </c>
      <c r="W204" s="8" t="s">
        <v>57</v>
      </c>
      <c r="X204" s="8" t="s">
        <v>58</v>
      </c>
      <c r="Y204" s="15" t="str">
        <f t="shared" si="3"/>
        <v>Udine - UD</v>
      </c>
    </row>
    <row r="205" spans="1:25" ht="19.5" customHeight="1" x14ac:dyDescent="0.2">
      <c r="A205" s="4" t="s">
        <v>46</v>
      </c>
      <c r="B205" s="5" t="s">
        <v>410</v>
      </c>
      <c r="C205" s="5" t="s">
        <v>410</v>
      </c>
      <c r="D205" s="6" t="s">
        <v>246</v>
      </c>
      <c r="E205" s="7" t="s">
        <v>849</v>
      </c>
      <c r="F205" s="8" t="s">
        <v>850</v>
      </c>
      <c r="G205" s="9" t="s">
        <v>850</v>
      </c>
      <c r="H205" s="8"/>
      <c r="I205" s="10">
        <v>2</v>
      </c>
      <c r="J205" s="8" t="s">
        <v>51</v>
      </c>
      <c r="K205" s="8" t="s">
        <v>52</v>
      </c>
      <c r="L205" s="8" t="s">
        <v>703</v>
      </c>
      <c r="M205" s="8" t="s">
        <v>704</v>
      </c>
      <c r="N205" s="11">
        <v>0</v>
      </c>
      <c r="O205" s="10" t="s">
        <v>704</v>
      </c>
      <c r="P205" s="12">
        <v>93052</v>
      </c>
      <c r="Q205" s="12">
        <v>93052</v>
      </c>
      <c r="R205" s="13">
        <v>93052</v>
      </c>
      <c r="S205" s="11">
        <v>93052</v>
      </c>
      <c r="T205" s="12" t="s">
        <v>851</v>
      </c>
      <c r="U205" s="14">
        <v>1715</v>
      </c>
      <c r="V205" s="8" t="s">
        <v>56</v>
      </c>
      <c r="W205" s="8" t="s">
        <v>57</v>
      </c>
      <c r="X205" s="8" t="s">
        <v>706</v>
      </c>
      <c r="Y205" s="15" t="str">
        <f t="shared" si="3"/>
        <v>Vajont - PN</v>
      </c>
    </row>
    <row r="206" spans="1:25" ht="19.5" customHeight="1" x14ac:dyDescent="0.2">
      <c r="A206" s="4" t="s">
        <v>46</v>
      </c>
      <c r="B206" s="5" t="s">
        <v>410</v>
      </c>
      <c r="C206" s="5" t="s">
        <v>410</v>
      </c>
      <c r="D206" s="6" t="s">
        <v>250</v>
      </c>
      <c r="E206" s="7" t="s">
        <v>852</v>
      </c>
      <c r="F206" s="8" t="s">
        <v>853</v>
      </c>
      <c r="G206" s="9" t="s">
        <v>853</v>
      </c>
      <c r="H206" s="8"/>
      <c r="I206" s="10">
        <v>2</v>
      </c>
      <c r="J206" s="8" t="s">
        <v>51</v>
      </c>
      <c r="K206" s="8" t="s">
        <v>52</v>
      </c>
      <c r="L206" s="8" t="s">
        <v>703</v>
      </c>
      <c r="M206" s="8" t="s">
        <v>704</v>
      </c>
      <c r="N206" s="11">
        <v>0</v>
      </c>
      <c r="O206" s="10" t="s">
        <v>704</v>
      </c>
      <c r="P206" s="12">
        <v>93053</v>
      </c>
      <c r="Q206" s="12">
        <v>93053</v>
      </c>
      <c r="R206" s="13">
        <v>93053</v>
      </c>
      <c r="S206" s="11">
        <v>93053</v>
      </c>
      <c r="T206" s="12" t="s">
        <v>854</v>
      </c>
      <c r="U206" s="14">
        <v>3967</v>
      </c>
      <c r="V206" s="8" t="s">
        <v>56</v>
      </c>
      <c r="W206" s="8" t="s">
        <v>57</v>
      </c>
      <c r="X206" s="8" t="s">
        <v>706</v>
      </c>
      <c r="Y206" s="15" t="str">
        <f t="shared" si="3"/>
        <v>Valvasone Arzene - PN</v>
      </c>
    </row>
    <row r="207" spans="1:25" ht="19.5" customHeight="1" x14ac:dyDescent="0.2">
      <c r="A207" s="4" t="s">
        <v>46</v>
      </c>
      <c r="B207" s="5" t="s">
        <v>47</v>
      </c>
      <c r="C207" s="5" t="s">
        <v>47</v>
      </c>
      <c r="D207" s="6" t="s">
        <v>541</v>
      </c>
      <c r="E207" s="7" t="s">
        <v>542</v>
      </c>
      <c r="F207" s="8" t="s">
        <v>543</v>
      </c>
      <c r="G207" s="9" t="s">
        <v>543</v>
      </c>
      <c r="H207" s="8"/>
      <c r="I207" s="10">
        <v>2</v>
      </c>
      <c r="J207" s="8" t="s">
        <v>51</v>
      </c>
      <c r="K207" s="8" t="s">
        <v>52</v>
      </c>
      <c r="L207" s="8" t="s">
        <v>53</v>
      </c>
      <c r="M207" s="8" t="s">
        <v>54</v>
      </c>
      <c r="N207" s="11">
        <v>0</v>
      </c>
      <c r="O207" s="10" t="s">
        <v>54</v>
      </c>
      <c r="P207" s="12">
        <v>30130</v>
      </c>
      <c r="Q207" s="12">
        <v>30130</v>
      </c>
      <c r="R207" s="13">
        <v>30130</v>
      </c>
      <c r="S207" s="11">
        <v>30130</v>
      </c>
      <c r="T207" s="12" t="s">
        <v>544</v>
      </c>
      <c r="U207" s="14">
        <v>2830</v>
      </c>
      <c r="V207" s="8" t="s">
        <v>56</v>
      </c>
      <c r="W207" s="8" t="s">
        <v>57</v>
      </c>
      <c r="X207" s="8" t="s">
        <v>58</v>
      </c>
      <c r="Y207" s="15" t="str">
        <f t="shared" si="3"/>
        <v>Varmo - UD</v>
      </c>
    </row>
    <row r="208" spans="1:25" ht="19.5" customHeight="1" x14ac:dyDescent="0.2">
      <c r="A208" s="4" t="s">
        <v>46</v>
      </c>
      <c r="B208" s="5" t="s">
        <v>47</v>
      </c>
      <c r="C208" s="5" t="s">
        <v>47</v>
      </c>
      <c r="D208" s="6" t="s">
        <v>545</v>
      </c>
      <c r="E208" s="7" t="s">
        <v>546</v>
      </c>
      <c r="F208" s="8" t="s">
        <v>547</v>
      </c>
      <c r="G208" s="9" t="s">
        <v>547</v>
      </c>
      <c r="H208" s="8"/>
      <c r="I208" s="10">
        <v>2</v>
      </c>
      <c r="J208" s="8" t="s">
        <v>51</v>
      </c>
      <c r="K208" s="8" t="s">
        <v>52</v>
      </c>
      <c r="L208" s="8" t="s">
        <v>53</v>
      </c>
      <c r="M208" s="8" t="s">
        <v>54</v>
      </c>
      <c r="N208" s="11">
        <v>0</v>
      </c>
      <c r="O208" s="10" t="s">
        <v>54</v>
      </c>
      <c r="P208" s="12">
        <v>30131</v>
      </c>
      <c r="Q208" s="12">
        <v>30131</v>
      </c>
      <c r="R208" s="13">
        <v>30131</v>
      </c>
      <c r="S208" s="11">
        <v>30131</v>
      </c>
      <c r="T208" s="12" t="s">
        <v>548</v>
      </c>
      <c r="U208" s="14">
        <v>2230</v>
      </c>
      <c r="V208" s="8" t="s">
        <v>56</v>
      </c>
      <c r="W208" s="8" t="s">
        <v>57</v>
      </c>
      <c r="X208" s="8" t="s">
        <v>58</v>
      </c>
      <c r="Y208" s="15" t="str">
        <f t="shared" si="3"/>
        <v>Venzone - UD</v>
      </c>
    </row>
    <row r="209" spans="1:25" ht="19.5" customHeight="1" x14ac:dyDescent="0.2">
      <c r="A209" s="4" t="s">
        <v>46</v>
      </c>
      <c r="B209" s="5" t="s">
        <v>47</v>
      </c>
      <c r="C209" s="5" t="s">
        <v>47</v>
      </c>
      <c r="D209" s="6" t="s">
        <v>549</v>
      </c>
      <c r="E209" s="7" t="s">
        <v>550</v>
      </c>
      <c r="F209" s="8" t="s">
        <v>551</v>
      </c>
      <c r="G209" s="9" t="s">
        <v>551</v>
      </c>
      <c r="H209" s="8"/>
      <c r="I209" s="10">
        <v>2</v>
      </c>
      <c r="J209" s="8" t="s">
        <v>51</v>
      </c>
      <c r="K209" s="8" t="s">
        <v>52</v>
      </c>
      <c r="L209" s="8" t="s">
        <v>53</v>
      </c>
      <c r="M209" s="8" t="s">
        <v>54</v>
      </c>
      <c r="N209" s="11">
        <v>0</v>
      </c>
      <c r="O209" s="10" t="s">
        <v>54</v>
      </c>
      <c r="P209" s="12">
        <v>30132</v>
      </c>
      <c r="Q209" s="12">
        <v>30132</v>
      </c>
      <c r="R209" s="13">
        <v>30132</v>
      </c>
      <c r="S209" s="11">
        <v>30132</v>
      </c>
      <c r="T209" s="12" t="s">
        <v>552</v>
      </c>
      <c r="U209" s="14">
        <v>906</v>
      </c>
      <c r="V209" s="8" t="s">
        <v>56</v>
      </c>
      <c r="W209" s="8" t="s">
        <v>57</v>
      </c>
      <c r="X209" s="8" t="s">
        <v>58</v>
      </c>
      <c r="Y209" s="15" t="str">
        <f t="shared" si="3"/>
        <v>Verzegnis - UD</v>
      </c>
    </row>
    <row r="210" spans="1:25" ht="19.5" customHeight="1" x14ac:dyDescent="0.2">
      <c r="A210" s="4" t="s">
        <v>46</v>
      </c>
      <c r="B210" s="5" t="s">
        <v>47</v>
      </c>
      <c r="C210" s="5" t="s">
        <v>47</v>
      </c>
      <c r="D210" s="6" t="s">
        <v>553</v>
      </c>
      <c r="E210" s="7" t="s">
        <v>554</v>
      </c>
      <c r="F210" s="8" t="s">
        <v>555</v>
      </c>
      <c r="G210" s="9" t="s">
        <v>555</v>
      </c>
      <c r="H210" s="8"/>
      <c r="I210" s="10">
        <v>2</v>
      </c>
      <c r="J210" s="8" t="s">
        <v>51</v>
      </c>
      <c r="K210" s="8" t="s">
        <v>52</v>
      </c>
      <c r="L210" s="8" t="s">
        <v>53</v>
      </c>
      <c r="M210" s="8" t="s">
        <v>54</v>
      </c>
      <c r="N210" s="11">
        <v>0</v>
      </c>
      <c r="O210" s="10" t="s">
        <v>54</v>
      </c>
      <c r="P210" s="12">
        <v>30133</v>
      </c>
      <c r="Q210" s="12">
        <v>30133</v>
      </c>
      <c r="R210" s="13">
        <v>30133</v>
      </c>
      <c r="S210" s="11">
        <v>30133</v>
      </c>
      <c r="T210" s="12" t="s">
        <v>556</v>
      </c>
      <c r="U210" s="14">
        <v>2222</v>
      </c>
      <c r="V210" s="8" t="s">
        <v>56</v>
      </c>
      <c r="W210" s="8" t="s">
        <v>57</v>
      </c>
      <c r="X210" s="8" t="s">
        <v>58</v>
      </c>
      <c r="Y210" s="15" t="str">
        <f t="shared" si="3"/>
        <v>Villa Santina - UD</v>
      </c>
    </row>
    <row r="211" spans="1:25" ht="19.5" customHeight="1" x14ac:dyDescent="0.2">
      <c r="A211" s="4" t="s">
        <v>46</v>
      </c>
      <c r="B211" s="5" t="s">
        <v>170</v>
      </c>
      <c r="C211" s="5" t="s">
        <v>170</v>
      </c>
      <c r="D211" s="6" t="s">
        <v>147</v>
      </c>
      <c r="E211" s="7" t="s">
        <v>670</v>
      </c>
      <c r="F211" s="8" t="s">
        <v>671</v>
      </c>
      <c r="G211" s="9" t="s">
        <v>671</v>
      </c>
      <c r="H211" s="8"/>
      <c r="I211" s="10">
        <v>2</v>
      </c>
      <c r="J211" s="8" t="s">
        <v>51</v>
      </c>
      <c r="K211" s="8" t="s">
        <v>52</v>
      </c>
      <c r="L211" s="8" t="s">
        <v>591</v>
      </c>
      <c r="M211" s="8" t="s">
        <v>592</v>
      </c>
      <c r="N211" s="11">
        <v>0</v>
      </c>
      <c r="O211" s="10" t="s">
        <v>592</v>
      </c>
      <c r="P211" s="12">
        <v>31025</v>
      </c>
      <c r="Q211" s="12">
        <v>31025</v>
      </c>
      <c r="R211" s="13">
        <v>31025</v>
      </c>
      <c r="S211" s="11">
        <v>31025</v>
      </c>
      <c r="T211" s="12" t="s">
        <v>672</v>
      </c>
      <c r="U211" s="14">
        <v>1717</v>
      </c>
      <c r="V211" s="8" t="s">
        <v>56</v>
      </c>
      <c r="W211" s="8" t="s">
        <v>57</v>
      </c>
      <c r="X211" s="8" t="s">
        <v>594</v>
      </c>
      <c r="Y211" s="15" t="str">
        <f t="shared" si="3"/>
        <v>Villesse - GO</v>
      </c>
    </row>
    <row r="212" spans="1:25" ht="19.5" customHeight="1" x14ac:dyDescent="0.2">
      <c r="A212" s="4" t="s">
        <v>46</v>
      </c>
      <c r="B212" s="5" t="s">
        <v>47</v>
      </c>
      <c r="C212" s="5" t="s">
        <v>47</v>
      </c>
      <c r="D212" s="6" t="s">
        <v>557</v>
      </c>
      <c r="E212" s="7" t="s">
        <v>558</v>
      </c>
      <c r="F212" s="8" t="s">
        <v>559</v>
      </c>
      <c r="G212" s="9" t="s">
        <v>559</v>
      </c>
      <c r="H212" s="8"/>
      <c r="I212" s="10">
        <v>2</v>
      </c>
      <c r="J212" s="8" t="s">
        <v>51</v>
      </c>
      <c r="K212" s="8" t="s">
        <v>52</v>
      </c>
      <c r="L212" s="8" t="s">
        <v>53</v>
      </c>
      <c r="M212" s="8" t="s">
        <v>54</v>
      </c>
      <c r="N212" s="11">
        <v>0</v>
      </c>
      <c r="O212" s="10" t="s">
        <v>54</v>
      </c>
      <c r="P212" s="12">
        <v>30135</v>
      </c>
      <c r="Q212" s="12">
        <v>30135</v>
      </c>
      <c r="R212" s="13">
        <v>30135</v>
      </c>
      <c r="S212" s="11">
        <v>30135</v>
      </c>
      <c r="T212" s="12" t="s">
        <v>560</v>
      </c>
      <c r="U212" s="14">
        <v>775</v>
      </c>
      <c r="V212" s="8" t="s">
        <v>56</v>
      </c>
      <c r="W212" s="8" t="s">
        <v>57</v>
      </c>
      <c r="X212" s="8" t="s">
        <v>58</v>
      </c>
      <c r="Y212" s="15" t="str">
        <f t="shared" si="3"/>
        <v>Visco - UD</v>
      </c>
    </row>
    <row r="213" spans="1:25" ht="19.5" customHeight="1" x14ac:dyDescent="0.2">
      <c r="A213" s="4" t="s">
        <v>46</v>
      </c>
      <c r="B213" s="5" t="s">
        <v>410</v>
      </c>
      <c r="C213" s="5" t="s">
        <v>410</v>
      </c>
      <c r="D213" s="6" t="s">
        <v>238</v>
      </c>
      <c r="E213" s="7" t="s">
        <v>839</v>
      </c>
      <c r="F213" s="8" t="s">
        <v>840</v>
      </c>
      <c r="G213" s="9" t="s">
        <v>840</v>
      </c>
      <c r="H213" s="8"/>
      <c r="I213" s="10">
        <v>2</v>
      </c>
      <c r="J213" s="8" t="s">
        <v>51</v>
      </c>
      <c r="K213" s="8" t="s">
        <v>52</v>
      </c>
      <c r="L213" s="8" t="s">
        <v>703</v>
      </c>
      <c r="M213" s="8" t="s">
        <v>704</v>
      </c>
      <c r="N213" s="11">
        <v>0</v>
      </c>
      <c r="O213" s="10" t="s">
        <v>704</v>
      </c>
      <c r="P213" s="12">
        <v>93049</v>
      </c>
      <c r="Q213" s="12">
        <v>93049</v>
      </c>
      <c r="R213" s="13">
        <v>93049</v>
      </c>
      <c r="S213" s="11">
        <v>93049</v>
      </c>
      <c r="T213" s="12" t="s">
        <v>841</v>
      </c>
      <c r="U213" s="14">
        <v>818</v>
      </c>
      <c r="V213" s="8" t="s">
        <v>56</v>
      </c>
      <c r="W213" s="8" t="s">
        <v>57</v>
      </c>
      <c r="X213" s="8" t="s">
        <v>706</v>
      </c>
      <c r="Y213" s="15" t="str">
        <f t="shared" si="3"/>
        <v>Vito d'Asio - PN</v>
      </c>
    </row>
    <row r="214" spans="1:25" ht="19.5" customHeight="1" x14ac:dyDescent="0.2">
      <c r="A214" s="4" t="s">
        <v>46</v>
      </c>
      <c r="B214" s="5" t="s">
        <v>410</v>
      </c>
      <c r="C214" s="5" t="s">
        <v>410</v>
      </c>
      <c r="D214" s="6" t="s">
        <v>842</v>
      </c>
      <c r="E214" s="7" t="s">
        <v>843</v>
      </c>
      <c r="F214" s="8" t="s">
        <v>844</v>
      </c>
      <c r="G214" s="9" t="s">
        <v>844</v>
      </c>
      <c r="H214" s="8"/>
      <c r="I214" s="10">
        <v>2</v>
      </c>
      <c r="J214" s="8" t="s">
        <v>51</v>
      </c>
      <c r="K214" s="8" t="s">
        <v>52</v>
      </c>
      <c r="L214" s="8" t="s">
        <v>703</v>
      </c>
      <c r="M214" s="8" t="s">
        <v>704</v>
      </c>
      <c r="N214" s="11">
        <v>0</v>
      </c>
      <c r="O214" s="10" t="s">
        <v>704</v>
      </c>
      <c r="P214" s="12">
        <v>93050</v>
      </c>
      <c r="Q214" s="12">
        <v>93050</v>
      </c>
      <c r="R214" s="13">
        <v>93050</v>
      </c>
      <c r="S214" s="11">
        <v>93050</v>
      </c>
      <c r="T214" s="12" t="s">
        <v>845</v>
      </c>
      <c r="U214" s="14">
        <v>1399</v>
      </c>
      <c r="V214" s="8" t="s">
        <v>56</v>
      </c>
      <c r="W214" s="8" t="s">
        <v>57</v>
      </c>
      <c r="X214" s="8" t="s">
        <v>706</v>
      </c>
      <c r="Y214" s="15" t="str">
        <f t="shared" si="3"/>
        <v>Vivaro - PN</v>
      </c>
    </row>
    <row r="215" spans="1:25" ht="19.5" customHeight="1" x14ac:dyDescent="0.2">
      <c r="A215" s="4" t="s">
        <v>46</v>
      </c>
      <c r="B215" s="5" t="s">
        <v>410</v>
      </c>
      <c r="C215" s="5" t="s">
        <v>410</v>
      </c>
      <c r="D215" s="6" t="s">
        <v>242</v>
      </c>
      <c r="E215" s="7" t="s">
        <v>846</v>
      </c>
      <c r="F215" s="8" t="s">
        <v>847</v>
      </c>
      <c r="G215" s="9" t="s">
        <v>847</v>
      </c>
      <c r="H215" s="8"/>
      <c r="I215" s="10">
        <v>2</v>
      </c>
      <c r="J215" s="8" t="s">
        <v>51</v>
      </c>
      <c r="K215" s="8" t="s">
        <v>52</v>
      </c>
      <c r="L215" s="8" t="s">
        <v>703</v>
      </c>
      <c r="M215" s="8" t="s">
        <v>704</v>
      </c>
      <c r="N215" s="11">
        <v>0</v>
      </c>
      <c r="O215" s="10" t="s">
        <v>704</v>
      </c>
      <c r="P215" s="12">
        <v>93051</v>
      </c>
      <c r="Q215" s="12">
        <v>93051</v>
      </c>
      <c r="R215" s="13">
        <v>93051</v>
      </c>
      <c r="S215" s="11">
        <v>93051</v>
      </c>
      <c r="T215" s="12" t="s">
        <v>848</v>
      </c>
      <c r="U215" s="14">
        <v>8419</v>
      </c>
      <c r="V215" s="8" t="s">
        <v>56</v>
      </c>
      <c r="W215" s="8" t="s">
        <v>57</v>
      </c>
      <c r="X215" s="8" t="s">
        <v>706</v>
      </c>
      <c r="Y215" s="15" t="str">
        <f t="shared" si="3"/>
        <v>Zoppola - PN</v>
      </c>
    </row>
    <row r="216" spans="1:25" ht="19.5" customHeight="1" x14ac:dyDescent="0.2">
      <c r="A216" s="4" t="s">
        <v>46</v>
      </c>
      <c r="B216" s="5" t="s">
        <v>47</v>
      </c>
      <c r="C216" s="5" t="s">
        <v>47</v>
      </c>
      <c r="D216" s="6" t="s">
        <v>561</v>
      </c>
      <c r="E216" s="7" t="s">
        <v>562</v>
      </c>
      <c r="F216" s="8" t="s">
        <v>563</v>
      </c>
      <c r="G216" s="9" t="s">
        <v>563</v>
      </c>
      <c r="H216" s="8"/>
      <c r="I216" s="10">
        <v>2</v>
      </c>
      <c r="J216" s="8" t="s">
        <v>51</v>
      </c>
      <c r="K216" s="8" t="s">
        <v>52</v>
      </c>
      <c r="L216" s="8" t="s">
        <v>53</v>
      </c>
      <c r="M216" s="8" t="s">
        <v>54</v>
      </c>
      <c r="N216" s="11">
        <v>0</v>
      </c>
      <c r="O216" s="10" t="s">
        <v>54</v>
      </c>
      <c r="P216" s="12">
        <v>30136</v>
      </c>
      <c r="Q216" s="12">
        <v>30136</v>
      </c>
      <c r="R216" s="13">
        <v>30136</v>
      </c>
      <c r="S216" s="11">
        <v>30136</v>
      </c>
      <c r="T216" s="12" t="s">
        <v>564</v>
      </c>
      <c r="U216" s="14">
        <v>606</v>
      </c>
      <c r="V216" s="8" t="s">
        <v>56</v>
      </c>
      <c r="W216" s="8" t="s">
        <v>57</v>
      </c>
      <c r="X216" s="8" t="s">
        <v>58</v>
      </c>
      <c r="Y216" s="15" t="str">
        <f t="shared" si="3"/>
        <v>Zuglio - UD</v>
      </c>
    </row>
  </sheetData>
  <sheetProtection sheet="1" objects="1" scenarios="1" selectLockedCells="1" autoFilter="0" selectUnlockedCells="1"/>
  <autoFilter ref="A1:Y216" xr:uid="{00000000-0009-0000-0000-000003000000}"/>
  <sortState xmlns:xlrd2="http://schemas.microsoft.com/office/spreadsheetml/2017/richdata2" ref="A2:X216">
    <sortCondition ref="G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intervento</vt:lpstr>
      <vt:lpstr>DatiRiga</vt:lpstr>
      <vt:lpstr>Foglio1</vt:lpstr>
      <vt:lpstr>codice ISTAT Comuni</vt:lpstr>
      <vt:lpstr>'Scheda intervento'!_GoBack</vt:lpstr>
      <vt:lpstr>'Scheda intervento'!Print_Area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Giurgevich Mauro</dc:creator>
  <cp:lastModifiedBy>D'Alesio Tiziana</cp:lastModifiedBy>
  <cp:lastPrinted>2024-03-27T15:19:27Z</cp:lastPrinted>
  <dcterms:created xsi:type="dcterms:W3CDTF">2020-04-07T10:17:13Z</dcterms:created>
  <dcterms:modified xsi:type="dcterms:W3CDTF">2024-03-29T09:38:25Z</dcterms:modified>
</cp:coreProperties>
</file>